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Dagra\Downloads\"/>
    </mc:Choice>
  </mc:AlternateContent>
  <xr:revisionPtr revIDLastSave="0" documentId="13_ncr:1_{A0A10F98-787B-4780-A962-6CA272E1BBED}" xr6:coauthVersionLast="45" xr6:coauthVersionMax="45" xr10:uidLastSave="{00000000-0000-0000-0000-000000000000}"/>
  <bookViews>
    <workbookView xWindow="-120" yWindow="-120" windowWidth="24240" windowHeight="13140" activeTab="1" xr2:uid="{00000000-000D-0000-FFFF-FFFF00000000}"/>
  </bookViews>
  <sheets>
    <sheet name="Excel Instructions" sheetId="16" r:id="rId1"/>
    <sheet name="Step 1" sheetId="5" r:id="rId2"/>
    <sheet name="Step 2" sheetId="6" r:id="rId3"/>
    <sheet name="Step 3" sheetId="7" r:id="rId4"/>
    <sheet name="Step 4" sheetId="8" r:id="rId5"/>
    <sheet name="Step 5" sheetId="9" r:id="rId6"/>
    <sheet name="Step 6" sheetId="10" r:id="rId7"/>
    <sheet name="Step 7" sheetId="11" r:id="rId8"/>
    <sheet name="Step 8" sheetId="12" r:id="rId9"/>
    <sheet name="Step 9" sheetId="13" r:id="rId10"/>
    <sheet name="Step 10" sheetId="14"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5" i="13" l="1"/>
  <c r="C59" i="13"/>
  <c r="C55" i="13"/>
  <c r="C11" i="12"/>
  <c r="B11" i="12"/>
  <c r="C50" i="13" s="1"/>
  <c r="C46" i="13"/>
  <c r="C41" i="13"/>
  <c r="C36" i="13"/>
  <c r="C30" i="13"/>
  <c r="C26" i="13"/>
  <c r="C21" i="13"/>
  <c r="C11" i="13"/>
  <c r="D17" i="12"/>
  <c r="D18" i="12"/>
  <c r="D16" i="12"/>
  <c r="D15" i="12"/>
  <c r="C18" i="12"/>
  <c r="C17" i="12"/>
  <c r="C16" i="12"/>
  <c r="C15" i="12"/>
  <c r="B18" i="12"/>
  <c r="B17" i="12"/>
  <c r="B16" i="12"/>
  <c r="B15" i="12"/>
  <c r="C10" i="12"/>
  <c r="C9" i="12"/>
  <c r="C8" i="12"/>
  <c r="C7" i="12"/>
  <c r="B10" i="12"/>
  <c r="B9" i="12"/>
  <c r="B8" i="12"/>
  <c r="B7" i="12"/>
  <c r="D15" i="9"/>
  <c r="C15" i="9"/>
  <c r="D14" i="9"/>
  <c r="C14" i="9"/>
  <c r="D13" i="9"/>
  <c r="C13" i="9"/>
  <c r="D12" i="9"/>
  <c r="C12" i="9"/>
  <c r="G26" i="8"/>
  <c r="G27" i="8"/>
  <c r="G28" i="8"/>
  <c r="G29" i="8"/>
  <c r="G30" i="8"/>
  <c r="G31" i="8"/>
  <c r="G32" i="8"/>
  <c r="G33" i="8"/>
  <c r="G34" i="8"/>
  <c r="G35" i="8"/>
  <c r="G36" i="8"/>
  <c r="G37" i="8"/>
  <c r="G38" i="8"/>
  <c r="G39" i="8"/>
  <c r="G40" i="8"/>
  <c r="G25" i="8"/>
  <c r="F26" i="8"/>
  <c r="F27" i="8"/>
  <c r="F28" i="8"/>
  <c r="F29" i="8"/>
  <c r="F30" i="8"/>
  <c r="F31" i="8"/>
  <c r="F32" i="8"/>
  <c r="F33" i="8"/>
  <c r="F34" i="8"/>
  <c r="F35" i="8"/>
  <c r="F36" i="8"/>
  <c r="F37" i="8"/>
  <c r="F38" i="8"/>
  <c r="F39" i="8"/>
  <c r="F40" i="8"/>
  <c r="F25" i="8"/>
  <c r="G10" i="8"/>
  <c r="G11" i="8"/>
  <c r="G12" i="8"/>
  <c r="G13" i="8"/>
  <c r="G14" i="8"/>
  <c r="G15" i="8"/>
  <c r="G16" i="8"/>
  <c r="G17" i="8"/>
  <c r="G18" i="8"/>
  <c r="G19" i="8"/>
  <c r="G20" i="8"/>
  <c r="G21" i="8"/>
  <c r="G22" i="8"/>
  <c r="G23" i="8"/>
  <c r="G9" i="8"/>
  <c r="F10" i="8" l="1"/>
  <c r="F11" i="8"/>
  <c r="F12" i="8"/>
  <c r="F13" i="8"/>
  <c r="F14" i="8"/>
  <c r="F15" i="8"/>
  <c r="F16" i="8"/>
  <c r="F17" i="8"/>
  <c r="F18" i="8"/>
  <c r="F19" i="8"/>
  <c r="F20" i="8"/>
  <c r="F21" i="8"/>
  <c r="F22" i="8"/>
  <c r="F23" i="8"/>
  <c r="F9" i="8"/>
  <c r="C40" i="8"/>
  <c r="B40" i="8"/>
  <c r="C39" i="8"/>
  <c r="B39" i="8"/>
  <c r="C33" i="8"/>
  <c r="B33" i="8"/>
  <c r="C28" i="8"/>
  <c r="B28" i="8"/>
  <c r="B23" i="8"/>
  <c r="B20" i="8"/>
  <c r="C20" i="8"/>
  <c r="B12" i="8"/>
  <c r="C12" i="8"/>
  <c r="F12" i="6"/>
  <c r="G12" i="6"/>
  <c r="F13" i="6"/>
  <c r="G13" i="6"/>
  <c r="F14" i="6"/>
  <c r="G14" i="6"/>
  <c r="F15" i="6"/>
  <c r="G15" i="6"/>
  <c r="F16" i="6"/>
  <c r="G16" i="6"/>
  <c r="F17" i="6"/>
  <c r="G17" i="6"/>
  <c r="F18" i="6"/>
  <c r="G18" i="6"/>
  <c r="F19" i="6"/>
  <c r="G19" i="6"/>
  <c r="F20" i="6"/>
  <c r="G20" i="6"/>
  <c r="F21" i="6"/>
  <c r="G21" i="6"/>
  <c r="F22" i="6"/>
  <c r="G22" i="6"/>
  <c r="F23" i="6"/>
  <c r="G23" i="6"/>
  <c r="F24" i="6"/>
  <c r="G24" i="6"/>
  <c r="E24" i="6"/>
  <c r="E22" i="6"/>
  <c r="E20" i="6"/>
  <c r="E17" i="6"/>
  <c r="E16" i="6"/>
  <c r="E18" i="6"/>
  <c r="E19" i="6"/>
  <c r="E21" i="6"/>
  <c r="E23" i="6"/>
  <c r="E15" i="6"/>
  <c r="E14" i="6"/>
  <c r="E13" i="6"/>
  <c r="E12" i="6"/>
  <c r="F11" i="6"/>
  <c r="G11" i="6"/>
  <c r="E11" i="6"/>
  <c r="F10" i="6"/>
  <c r="G10" i="6"/>
  <c r="E10" i="6"/>
  <c r="B22" i="5"/>
  <c r="M26" i="16"/>
  <c r="M22" i="16" l="1"/>
  <c r="M14" i="16"/>
  <c r="M5" i="16"/>
</calcChain>
</file>

<file path=xl/sharedStrings.xml><?xml version="1.0" encoding="utf-8"?>
<sst xmlns="http://schemas.openxmlformats.org/spreadsheetml/2006/main" count="266" uniqueCount="244">
  <si>
    <t>Your Name:</t>
  </si>
  <si>
    <t>Company Name:</t>
  </si>
  <si>
    <t>Name of Chief Executive Officer</t>
  </si>
  <si>
    <t>Company Information:</t>
  </si>
  <si>
    <t>Home Office Location</t>
  </si>
  <si>
    <t>Ending Date of latest fiscal year</t>
  </si>
  <si>
    <t>Main geographic area of activity</t>
  </si>
  <si>
    <t>Name of independent accountants</t>
  </si>
  <si>
    <t>Company Stock Information</t>
  </si>
  <si>
    <t>On which exchange is the stock traded?</t>
  </si>
  <si>
    <t>What is the current stock price?</t>
  </si>
  <si>
    <t xml:space="preserve">     What is the stock's high price?</t>
  </si>
  <si>
    <t xml:space="preserve">     What is the stock's low price?</t>
  </si>
  <si>
    <t>What was the amount of the last dividend paid?</t>
  </si>
  <si>
    <t>Industry</t>
  </si>
  <si>
    <t>Company Plans</t>
  </si>
  <si>
    <t>Write a paragraph describing the company's principle products or services</t>
  </si>
  <si>
    <t>Auditor's opinion on latest fiscal year's financial information</t>
  </si>
  <si>
    <t>Write a short paragraph describing  the industry's future outlook.</t>
  </si>
  <si>
    <t>List two or three major issues facing the industry.</t>
  </si>
  <si>
    <t xml:space="preserve">What is the stock's trading symbol? </t>
  </si>
  <si>
    <t xml:space="preserve">      What is today's date?</t>
  </si>
  <si>
    <t>Most recently published Annual Report</t>
  </si>
  <si>
    <t>Hint: Found in the Annual Letter to the Stockholders</t>
  </si>
  <si>
    <t>Hint: Found on the cover of the Annual 10K report following the Letter to the Stockholders</t>
  </si>
  <si>
    <t>Hint: Found in the Business Section of the Annual 10K</t>
  </si>
  <si>
    <t xml:space="preserve">Hint: Found in the Report of Independent Registered Public Accounting Firm. This letter is typically found in the annual report. right before the financial statements.   </t>
  </si>
  <si>
    <t>Over the last 12 months (52 Week Range)</t>
  </si>
  <si>
    <t xml:space="preserve">    Average Volume of shares traded dailey?</t>
  </si>
  <si>
    <t>Hint: Found on Nasdaq or Yahoo Finance</t>
  </si>
  <si>
    <r>
      <t xml:space="preserve">Hint: Found on Nasdaq/Dividend History. Make sure you use the amount of the last dividend </t>
    </r>
    <r>
      <rPr>
        <i/>
        <u/>
        <sz val="11"/>
        <color theme="1"/>
        <rFont val="Calibri"/>
        <family val="2"/>
        <scheme val="minor"/>
      </rPr>
      <t>paid!</t>
    </r>
  </si>
  <si>
    <r>
      <t>Write a paragraph describing one or two of the company's achievements discussed in the letter to the shareholders. (</t>
    </r>
    <r>
      <rPr>
        <i/>
        <sz val="11"/>
        <color theme="1"/>
        <rFont val="Calibri"/>
        <family val="2"/>
        <scheme val="minor"/>
      </rPr>
      <t>Hint: Found in the letter to the Stockholders</t>
    </r>
    <r>
      <rPr>
        <sz val="11"/>
        <color theme="1"/>
        <rFont val="Calibri"/>
        <family val="2"/>
        <scheme val="minor"/>
      </rPr>
      <t>)</t>
    </r>
  </si>
  <si>
    <r>
      <t xml:space="preserve">Write a paragraph describing the company's goals and the company's plans to reach those goals. </t>
    </r>
    <r>
      <rPr>
        <i/>
        <sz val="11"/>
        <color theme="1"/>
        <rFont val="Calibri"/>
        <family val="2"/>
        <scheme val="minor"/>
      </rPr>
      <t>(Hint: Found in the letter to the Stockholders)</t>
    </r>
  </si>
  <si>
    <r>
      <t xml:space="preserve">List the company's top 3 risks and what the company is doing to reduce the risks? </t>
    </r>
    <r>
      <rPr>
        <i/>
        <sz val="11"/>
        <color theme="1"/>
        <rFont val="Calibri"/>
        <family val="2"/>
        <scheme val="minor"/>
      </rPr>
      <t>(Hint: This information can be found in Risk Factors section of the annaul report. This section usually follows the Business section of the annual report.)</t>
    </r>
  </si>
  <si>
    <t>This company is in which sector/industry?</t>
  </si>
  <si>
    <r>
      <rPr>
        <b/>
        <i/>
        <sz val="11"/>
        <color theme="1"/>
        <rFont val="Calibri"/>
        <family val="2"/>
        <scheme val="minor"/>
      </rPr>
      <t xml:space="preserve">Hint: </t>
    </r>
    <r>
      <rPr>
        <i/>
        <sz val="11"/>
        <color theme="1"/>
        <rFont val="Calibri"/>
        <family val="2"/>
        <scheme val="minor"/>
      </rPr>
      <t>Look on Nasdaq, Summary Data.</t>
    </r>
  </si>
  <si>
    <t>List three other companies you would consider to be a competitor for this company.</t>
  </si>
  <si>
    <t>Income Statement Analysis</t>
  </si>
  <si>
    <t>Net Income</t>
  </si>
  <si>
    <t>Net income</t>
  </si>
  <si>
    <t>What trend do you see with Net Sales/Revenues?</t>
  </si>
  <si>
    <t xml:space="preserve">What trend do you see with Cost of Goods Sold/Sales? </t>
  </si>
  <si>
    <t>What trends do you see in Gross Profit? Is the change in gross profit due to change in revenue or cost of goods sold?</t>
  </si>
  <si>
    <t>What trends do you see in Net Income?  Looking over the answers to your questions above, what factor is contributing the most to the change in net income; revenue, cost of goods sold, or changes in operating expenses?</t>
  </si>
  <si>
    <t>Do the changes you see in the income statement support the plans the company has for the future?  Do you think the changes shoul be of concern to the investors?</t>
  </si>
  <si>
    <t>Using the comparative common size trend report created in step 2, answer the following questions:</t>
  </si>
  <si>
    <t xml:space="preserve">What trends do you see in the company's expenses? How are the expense trends impacting operating Income?  </t>
  </si>
  <si>
    <r>
      <t xml:space="preserve">For your company, input the Statement of Income for the three years listed on the annual report. Then prepare a </t>
    </r>
    <r>
      <rPr>
        <b/>
        <sz val="11"/>
        <color theme="1"/>
        <rFont val="Calibri"/>
        <family val="2"/>
        <scheme val="minor"/>
      </rPr>
      <t xml:space="preserve">comparative common size trend report </t>
    </r>
    <r>
      <rPr>
        <sz val="11"/>
        <color theme="1"/>
        <rFont val="Calibri"/>
        <family val="2"/>
        <scheme val="minor"/>
      </rPr>
      <t>for the three years presented in the annual report. Use net sales/Revenues as your base number. Be sure to include a gross profit line after your cost of goods sold/cost of sales if the company's income statement does not list a gross profit.</t>
    </r>
  </si>
  <si>
    <t>Balance Sheet Analysis</t>
  </si>
  <si>
    <t>For your company, prepare a comparative common size trend report for the two years presented in the annual report. Use Total Assets as your base number.</t>
  </si>
  <si>
    <t>Total liabilities</t>
  </si>
  <si>
    <t>Using the common trend analysis you created in step 3, answer the following questions.</t>
  </si>
  <si>
    <t>Current Assets and Liabilities Analysis:</t>
  </si>
  <si>
    <t>Total Current Assets</t>
  </si>
  <si>
    <t>Total Current Liabilities</t>
  </si>
  <si>
    <t>Working Capital</t>
  </si>
  <si>
    <t>Currant Ratio</t>
  </si>
  <si>
    <t>Looking at your common size trend analysis, what changes do you see that contribute to the changes in the currant ratio and working capital?</t>
  </si>
  <si>
    <t xml:space="preserve">Years:  </t>
  </si>
  <si>
    <t xml:space="preserve">Looking at the asset section of your balance sheet, list two accounts that have changed from year to year.  </t>
  </si>
  <si>
    <t>Looking at the liability section of your balance sheet, discuss two changes you observe.</t>
  </si>
  <si>
    <t>Review your company's Statement of Cash Flow and answer the following questions:</t>
  </si>
  <si>
    <t>Compare net income  to cash flows from operations.  Are cash flows from operations more or less than net income?</t>
  </si>
  <si>
    <t>Review the cash flows from investing activities.  What is the company investing in?</t>
  </si>
  <si>
    <t>Review the cash flows from financing activities.  What are the company's more important sources of financing?</t>
  </si>
  <si>
    <r>
      <t xml:space="preserve">Has the company's balance in cash increased or decreased over the last two years? </t>
    </r>
    <r>
      <rPr>
        <i/>
        <sz val="11"/>
        <color theme="1"/>
        <rFont val="Calibri"/>
        <family val="2"/>
        <scheme val="minor"/>
      </rPr>
      <t>(Hint: Look at the Cash and Cash Equivalents at end of year)</t>
    </r>
  </si>
  <si>
    <t>Income Statement (Consolidated Statement of Earnings)</t>
  </si>
  <si>
    <t>Total Net Sales (Revenues)</t>
  </si>
  <si>
    <t>Cost of Goods Sold (Cost of Sales)</t>
  </si>
  <si>
    <t>Interest Expense</t>
  </si>
  <si>
    <t>Income before interest expense and income taxes</t>
  </si>
  <si>
    <t>Balance Sheet (Consoldiated Statement of Position)</t>
  </si>
  <si>
    <t xml:space="preserve">Accounts Receivable, net </t>
  </si>
  <si>
    <t>Inventory</t>
  </si>
  <si>
    <t>Total assets</t>
  </si>
  <si>
    <t>Total equity</t>
  </si>
  <si>
    <t>Equity Information</t>
  </si>
  <si>
    <t>Earnings Per Share (basic)</t>
  </si>
  <si>
    <t>Current stock price (Look on the internet)</t>
  </si>
  <si>
    <t>NA</t>
  </si>
  <si>
    <t>Annual Dividends (look on the internet if not on financials)</t>
  </si>
  <si>
    <t>Inventory Turnover</t>
  </si>
  <si>
    <t>Debt Ratio</t>
  </si>
  <si>
    <t>Equity Ratio</t>
  </si>
  <si>
    <t>Times Interest Earned</t>
  </si>
  <si>
    <t>Profit Margin Ratio</t>
  </si>
  <si>
    <t>Price Earnings Ratio</t>
  </si>
  <si>
    <t>Dividend Yield</t>
  </si>
  <si>
    <t>Efficiency Ratios</t>
  </si>
  <si>
    <t>Ratio calculation</t>
  </si>
  <si>
    <t>What is the ratio telling you about the company?</t>
  </si>
  <si>
    <t>Accounts Receivable Turnover</t>
  </si>
  <si>
    <t>Day's Sales Uncollected</t>
  </si>
  <si>
    <t>Day's Sales in inventory</t>
  </si>
  <si>
    <t>Total Asset Turnover</t>
  </si>
  <si>
    <t>Solvency Ratios</t>
  </si>
  <si>
    <t>Debt-to-Equity Ratio</t>
  </si>
  <si>
    <t>Profitability Ratios</t>
  </si>
  <si>
    <t>Return on total assets</t>
  </si>
  <si>
    <t>Market Prospects</t>
  </si>
  <si>
    <t>Question 1:</t>
  </si>
  <si>
    <t>Question 2:</t>
  </si>
  <si>
    <t>Review your company's notes to the financial statements.  List the first 6 topics. Hint: The notes to the financial statements are listed after the financial statements in the annual report.</t>
  </si>
  <si>
    <t>Financial Analysis Project Step 1: Get to Know Your Company</t>
  </si>
  <si>
    <t>Financial Analysis Project Step 2: Comparative Common-Size Income Statement</t>
  </si>
  <si>
    <t>Financial Analysis Project Step 3: Analyze the Income Statement</t>
  </si>
  <si>
    <t>Financial Analysis Project Step 4: Comparative Common-Size Balance Sheet</t>
  </si>
  <si>
    <t>Financial Analysis Project Step 5: Analyze the Balance Sheet</t>
  </si>
  <si>
    <t>Financial Analysis Project Step 6: Analyze the Statement of Cash Flow</t>
  </si>
  <si>
    <t>Financial Analysis Project Step 7: Note to the Financial Statements</t>
  </si>
  <si>
    <t>Financial Analysis Project Step 8: Financial Ratio Information</t>
  </si>
  <si>
    <t>Financial Analysis Project Step 9: Financial Ratio Calculation and Analysis</t>
  </si>
  <si>
    <t>Financial Analysis Project Step 10: Final Thoughts</t>
  </si>
  <si>
    <t>Calculating Percentages</t>
  </si>
  <si>
    <t>Excel Instructions</t>
  </si>
  <si>
    <t>1. Click on  the cell where you want to input the percent.</t>
  </si>
  <si>
    <t>3. Click on the cell containing the number that is the numerator of the equation</t>
  </si>
  <si>
    <t>4. Click on the divide key.</t>
  </si>
  <si>
    <t>5.Click on the cell containing the number that is the denominoator of the equation.</t>
  </si>
  <si>
    <t>6. Press enter.</t>
  </si>
  <si>
    <t>7. To convert the number to a percent with one decimal:</t>
  </si>
  <si>
    <t>8.Click on the cell with the number you want to convert to a percent with one decimal.</t>
  </si>
  <si>
    <t>9.In the tool bar, go to the Number functions box. Click on the perecent symbol.</t>
  </si>
  <si>
    <t xml:space="preserve">10.To add one decimal, in the Number functions box on the tool bar, click on the increase decimal icon. </t>
  </si>
  <si>
    <t>Addition</t>
  </si>
  <si>
    <t>1. Click on the cell where you want to input the total.</t>
  </si>
  <si>
    <t>3.Click on the cell you want included in your calculation.</t>
  </si>
  <si>
    <t>4. Click '+' key</t>
  </si>
  <si>
    <t>5. Repeat steps 3 &amp; 4 until you have included all of the numbers you need in your calculation.</t>
  </si>
  <si>
    <t>6. Press Enter.</t>
  </si>
  <si>
    <t>Subtraction</t>
  </si>
  <si>
    <t>4. Click '-' key</t>
  </si>
  <si>
    <t>1. Click on the cell where you want to input the answer.</t>
  </si>
  <si>
    <t>3.Click on the cell the first cell you want included in your calculation.</t>
  </si>
  <si>
    <t>Calculation: 150 + 350 = 500</t>
  </si>
  <si>
    <t>Formula:</t>
  </si>
  <si>
    <t>2. Click '=' key</t>
  </si>
  <si>
    <t>Calculation: 500 - 350 = 150</t>
  </si>
  <si>
    <t>=K5+L5</t>
  </si>
  <si>
    <t>Calculation: 350/500 =0.7</t>
  </si>
  <si>
    <t>=K14-L14</t>
  </si>
  <si>
    <t>=K22/L22</t>
  </si>
  <si>
    <t>Income Statement From the Annual Report:</t>
  </si>
  <si>
    <t>Comparative Common-Size Income Statement:</t>
  </si>
  <si>
    <t>Balance Sheet from Annual Report</t>
  </si>
  <si>
    <t>Comparative Common-Size Balance Sheet</t>
  </si>
  <si>
    <t>Using the information from Step 2 and Step 4, find the following information:</t>
  </si>
  <si>
    <t>Using the numbers from Step 8, calculate the below ratios. For the ratio calculation, be sure to show your calculation as well as your answer for partial credit. For each ratio, write a sentence or two explaining what the ratio is telling you about the company.</t>
  </si>
  <si>
    <t>Target</t>
  </si>
  <si>
    <t>Devon Wild</t>
  </si>
  <si>
    <t>Brian Cornell</t>
  </si>
  <si>
    <t>Minnesota</t>
  </si>
  <si>
    <t>2020</t>
  </si>
  <si>
    <t>Within the U.S.</t>
  </si>
  <si>
    <t>Ernst &amp; Young LLP</t>
  </si>
  <si>
    <t>The company core business is the selling og general merchandise and food. Theedited food assortment includes  the perishables, dry  grocery frozen items and dairy.</t>
  </si>
  <si>
    <t>The financial statements present fairly, in all material respects, the financial position of the company and it is in conformity with U.S. generally accepted accounting principles</t>
  </si>
  <si>
    <t>TGT</t>
  </si>
  <si>
    <t>New York Stock Exchange</t>
  </si>
  <si>
    <t>Walmart  Costco and Amazon</t>
  </si>
  <si>
    <t>Discount Stores</t>
  </si>
  <si>
    <t>Online Shopping , Environmental Awareness and the Covid19 pandemic</t>
  </si>
  <si>
    <t>Due to the increased connectivity of internet , The  industry  future looks bright due to online shopping. Additionally, On the short term, Covid pandemic  has increased the industry revenue due to customer preference on the online purchasing.</t>
  </si>
  <si>
    <t>US$ in millions</t>
  </si>
  <si>
    <t>12 months ended:</t>
  </si>
  <si>
    <t>Sales</t>
  </si>
  <si>
    <t>Cost of sales</t>
  </si>
  <si>
    <t>Gross margin</t>
  </si>
  <si>
    <t>Other revenue</t>
  </si>
  <si>
    <t>Selling, general and administrative expenses</t>
  </si>
  <si>
    <t>Depreciation and amortization, exclusive of depreciation included in cost of sales</t>
  </si>
  <si>
    <t>Gain on sale</t>
  </si>
  <si>
    <t>Operating income</t>
  </si>
  <si>
    <t>Net interest expense</t>
  </si>
  <si>
    <t>Net other income (expense)</t>
  </si>
  <si>
    <t>Earnings from continuing operations before income taxes</t>
  </si>
  <si>
    <t>Provision for income taxes</t>
  </si>
  <si>
    <t>Net earnings from continuing operations</t>
  </si>
  <si>
    <t>Discontinued operations, net of tax</t>
  </si>
  <si>
    <t>Net earnings (loss)</t>
  </si>
  <si>
    <t>The revenue   increasing  consistently over the last three years in question.</t>
  </si>
  <si>
    <t>The cost of good sold has remain almost constant over the period  and only recorded a slight increase in 2019</t>
  </si>
  <si>
    <t>The gross profit remain constant from 2018 to 2019  at 27% and  increased slighly in 2020 by 2%</t>
  </si>
  <si>
    <t>The company expenses remain fairly constant during the period.</t>
  </si>
  <si>
    <t>Interestingly, the net income remained   constant  from 2018 to 2020 financial year.</t>
  </si>
  <si>
    <t>The company  has a duty to aximize shareholders wealth. Althugh the company recorded increasing  revenue over the three years, the net income available to shareholders remaind the same. These facts  should  concern the  investors  in terms of the abilty  of  the company  to generate ore wealth to them.</t>
  </si>
  <si>
    <t>Other current assets</t>
  </si>
  <si>
    <t>Property and equipment, net</t>
  </si>
  <si>
    <t>Operating lease assets</t>
  </si>
  <si>
    <t>Other noncurrent assets</t>
  </si>
  <si>
    <t>Target Corp</t>
  </si>
  <si>
    <t>Assets</t>
  </si>
  <si>
    <t>Cash and cash equivalents</t>
  </si>
  <si>
    <t>Total current assets</t>
  </si>
  <si>
    <t>Property and equipment</t>
  </si>
  <si>
    <t>Land</t>
  </si>
  <si>
    <t>Buildings and improvements</t>
  </si>
  <si>
    <t>Fixtures and equipment</t>
  </si>
  <si>
    <t>Computer hardware and software</t>
  </si>
  <si>
    <t>Construction-in-progress</t>
  </si>
  <si>
    <t>Accumulated depreciation</t>
  </si>
  <si>
    <t>Liabilities and shareholders' investment</t>
  </si>
  <si>
    <t>Accounts payable</t>
  </si>
  <si>
    <t>Accrued and other current liabilities</t>
  </si>
  <si>
    <t>Current portion of long-term debt and other borrowings</t>
  </si>
  <si>
    <t>Total current liabilities</t>
  </si>
  <si>
    <t>Long-term debt and other borrowings</t>
  </si>
  <si>
    <t>Noncurrent operating lease liabilities</t>
  </si>
  <si>
    <t>Deferred income taxes</t>
  </si>
  <si>
    <t>Other noncurrent liabilities</t>
  </si>
  <si>
    <t>Total noncurrent liabilities</t>
  </si>
  <si>
    <t>Shareholders' investment</t>
  </si>
  <si>
    <t>Common stock</t>
  </si>
  <si>
    <t>Additional paid-in capital</t>
  </si>
  <si>
    <t>Retained earnings</t>
  </si>
  <si>
    <t>Accumulated other comprehensive loss</t>
  </si>
  <si>
    <t>Total shareholders' investment</t>
  </si>
  <si>
    <t>Total liabilities and shareholders' investment</t>
  </si>
  <si>
    <t>Inventory and Building and Improvements</t>
  </si>
  <si>
    <t>Current portion of long-term debt and other borrowings has reduced drastically and this can be attributed to the payment of the prncipal loan over the year. Defered income taxes has also increased.</t>
  </si>
  <si>
    <t>Change in inventory  and cash and cah equivalent  contributes to the changes of both the working capital  which affects the current ratio</t>
  </si>
  <si>
    <t>the campany balance in cash has increased  significantly  in 2020  as noted by   cash and cash equivalent  in the balance sheet and cashflow statement.</t>
  </si>
  <si>
    <t>The net income is less than the cash flow provided by the operation as expected.This is because, the net income incoporates  all the companies expenses incured in a given financial year.On the contrally,  cash provided by operating activities  incoporates changes in the current assets and liabilities.</t>
  </si>
  <si>
    <t>Over the last three years, the company has focused investing   significantly and the  property and equipment.</t>
  </si>
  <si>
    <t>Long term debt appears to be  one of the  companys source of financing.However, the said source is not significant and does not appear in all the three years.  As such, one might cconcluding that the company significnlty finances its operation through th retained earnings</t>
  </si>
  <si>
    <t xml:space="preserve">1. Summary of Accounting Policies   2. Revenues           3. Cost of Sales and Selling, General and Administrative Expenses   4. Consideration Received from Vendors        5. Advertising Costs    6. Fair Value Measurements                                                                                                                                                                                                               </t>
  </si>
  <si>
    <t>The company has a lower inventory turnover ratio  which means  lower sales</t>
  </si>
  <si>
    <t>Not applicable-Absense of accout receivable which means the company sells on th cash basis</t>
  </si>
  <si>
    <t>Not apicable.Absense of account receivable which means the comoany sells on the cash basis</t>
  </si>
  <si>
    <t>The company takes approximately 61 days to convert inveotory into  sales</t>
  </si>
  <si>
    <t xml:space="preserve">The company is not effectiveky and efficiently utilizing its assets as this ratio is below the recomned level of 2.5 </t>
  </si>
  <si>
    <t xml:space="preserve"> This means around 72% of the company operation is fianced by debt.</t>
  </si>
  <si>
    <t>A this means 28 percent of the asset are owned by the shareholders</t>
  </si>
  <si>
    <t>This means the company is highly leveraged.</t>
  </si>
  <si>
    <t>This shows that the company has the ability to pay for its interst espense.</t>
  </si>
  <si>
    <t>The profit is 4.25 of the sales</t>
  </si>
  <si>
    <t>In every dollar  invested in the asset generate 7.69 percent of the net income</t>
  </si>
  <si>
    <t>The company stock is trading at  about 24 times its earning</t>
  </si>
  <si>
    <t>The firms pays dividends about 2 percent   of its share price</t>
  </si>
  <si>
    <t>List three things you learned about your company during this project:    1: The company   does not sale on account 2. The company is highly leverage and  but its able to meet interest onligations 3.The company faces competition  form companis like amazon.</t>
  </si>
  <si>
    <t>Would you buy stock in this company? Why or why not?  Taget  has consistenly paid divident over the years.Additionally, its  sales shows growth trend .This reasons amaong other will make me investin this company</t>
  </si>
  <si>
    <t>The company has established many shops according to its plans and has managed to go online. In addition, the company now fully utiizes social media  in its marketing effort. Additionally, the company has managed to constantly reward shareholders with increasing divident</t>
  </si>
  <si>
    <t>To   remain competetive in the market and provide quality products to its customers. In addition, the company is aiming at expaning its  revenue base and  intent to explore maximumly online shopping.</t>
  </si>
  <si>
    <t>1. The liquidity Risk  2. Legal risk 3.Busines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</si>
</sst>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7" formatCode="#,##0_);\(#,##0\);&quot;—&quot;"/>
    <numFmt numFmtId="168" formatCode="_(* #,##0_);_(* \(#,##0\);_(* &quot;-&quot;??_);_(@_)"/>
  </numFmts>
  <fonts count="18"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b/>
      <sz val="16"/>
      <color theme="0"/>
      <name val="Calibri"/>
      <family val="2"/>
      <scheme val="minor"/>
    </font>
    <font>
      <sz val="12"/>
      <color theme="1"/>
      <name val="Calibri"/>
      <family val="2"/>
      <scheme val="minor"/>
    </font>
    <font>
      <sz val="14"/>
      <color theme="0"/>
      <name val="Calibri"/>
      <family val="2"/>
      <scheme val="minor"/>
    </font>
    <font>
      <sz val="12"/>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i/>
      <u/>
      <sz val="11"/>
      <color theme="1"/>
      <name val="Calibri"/>
      <family val="2"/>
      <scheme val="minor"/>
    </font>
    <font>
      <sz val="16"/>
      <color theme="0"/>
      <name val="Calibri"/>
      <family val="2"/>
      <scheme val="minor"/>
    </font>
    <font>
      <sz val="11"/>
      <color theme="2"/>
      <name val="Calibri"/>
      <family val="2"/>
      <scheme val="minor"/>
    </font>
    <font>
      <sz val="14"/>
      <color theme="1"/>
      <name val="Calibri"/>
      <family val="2"/>
      <scheme val="minor"/>
    </font>
    <font>
      <sz val="12"/>
      <color theme="1"/>
      <name val="Times New Roman"/>
      <family val="1"/>
    </font>
    <font>
      <sz val="11"/>
      <color rgb="FF222222"/>
      <name val="Arial"/>
      <family val="2"/>
    </font>
    <font>
      <b/>
      <sz val="11"/>
      <color rgb="FF252525"/>
      <name val="Calibri"/>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8" tint="0.59999389629810485"/>
        <bgColor rgb="FFECECEC"/>
      </patternFill>
    </fill>
    <fill>
      <patternFill patternType="solid">
        <fgColor theme="4" tint="0.79998168889431442"/>
        <bgColor rgb="FFECECEC"/>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style="thin">
        <color rgb="FF4D4D4D"/>
      </top>
      <bottom style="medium">
        <color rgb="FF4D4D4D"/>
      </bottom>
      <diagonal/>
    </border>
    <border>
      <left/>
      <right/>
      <top style="thin">
        <color rgb="FFE2E2E2"/>
      </top>
      <bottom/>
      <diagonal/>
    </border>
    <border>
      <left/>
      <right/>
      <top style="thin">
        <color indexed="64"/>
      </top>
      <bottom style="double">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54">
    <xf numFmtId="0" fontId="0" fillId="0" borderId="0" xfId="0"/>
    <xf numFmtId="0" fontId="2" fillId="0" borderId="0" xfId="0" applyFont="1"/>
    <xf numFmtId="0" fontId="4" fillId="2" borderId="0" xfId="0" applyFont="1" applyFill="1"/>
    <xf numFmtId="0" fontId="5" fillId="0" borderId="0" xfId="0" applyFont="1"/>
    <xf numFmtId="0" fontId="0" fillId="0" borderId="1" xfId="0" applyBorder="1"/>
    <xf numFmtId="0" fontId="5" fillId="0" borderId="1" xfId="0" applyFont="1" applyBorder="1" applyAlignment="1">
      <alignment horizontal="left" indent="2"/>
    </xf>
    <xf numFmtId="0" fontId="2" fillId="0" borderId="1" xfId="0" applyFont="1" applyBorder="1"/>
    <xf numFmtId="0" fontId="3" fillId="2" borderId="3" xfId="0" applyFont="1" applyFill="1" applyBorder="1"/>
    <xf numFmtId="0" fontId="6" fillId="2" borderId="0" xfId="0" applyFont="1" applyFill="1"/>
    <xf numFmtId="0" fontId="0" fillId="0" borderId="1" xfId="0" applyBorder="1" applyAlignment="1">
      <alignment horizontal="left" indent="2"/>
    </xf>
    <xf numFmtId="0" fontId="0" fillId="0" borderId="1" xfId="0" applyBorder="1" applyAlignment="1">
      <alignment vertical="top" wrapText="1"/>
    </xf>
    <xf numFmtId="0" fontId="0" fillId="0" borderId="1" xfId="0" applyBorder="1" applyAlignment="1">
      <alignment vertical="top"/>
    </xf>
    <xf numFmtId="0" fontId="6" fillId="2" borderId="0" xfId="0" applyFont="1" applyFill="1" applyBorder="1" applyAlignment="1">
      <alignment horizontal="left"/>
    </xf>
    <xf numFmtId="0" fontId="0" fillId="0" borderId="1" xfId="0" applyBorder="1" applyAlignment="1">
      <alignment horizontal="left" vertical="top" wrapText="1"/>
    </xf>
    <xf numFmtId="0" fontId="0" fillId="0" borderId="0" xfId="0" applyAlignment="1">
      <alignment vertical="top"/>
    </xf>
    <xf numFmtId="0" fontId="6" fillId="2" borderId="0" xfId="0" applyFont="1" applyFill="1" applyBorder="1" applyAlignment="1">
      <alignment horizontal="left" vertical="top"/>
    </xf>
    <xf numFmtId="0" fontId="0" fillId="0" borderId="0" xfId="0" applyBorder="1" applyAlignment="1">
      <alignment horizontal="left" vertical="top" wrapText="1"/>
    </xf>
    <xf numFmtId="0" fontId="5" fillId="0" borderId="2" xfId="0" applyFont="1" applyBorder="1" applyAlignment="1">
      <alignment horizontal="left" vertical="top" wrapText="1" indent="2"/>
    </xf>
    <xf numFmtId="0" fontId="7" fillId="0" borderId="0" xfId="0" applyFont="1" applyFill="1" applyAlignment="1">
      <alignment horizontal="left" indent="2"/>
    </xf>
    <xf numFmtId="0" fontId="4" fillId="2" borderId="0" xfId="0" applyFont="1" applyFill="1" applyAlignment="1">
      <alignment horizontal="left"/>
    </xf>
    <xf numFmtId="0" fontId="2" fillId="0" borderId="0" xfId="0" applyFont="1" applyAlignment="1">
      <alignment horizontal="left"/>
    </xf>
    <xf numFmtId="0" fontId="0" fillId="0" borderId="0" xfId="0" applyAlignment="1">
      <alignment horizontal="left"/>
    </xf>
    <xf numFmtId="0" fontId="0" fillId="0" borderId="0" xfId="0" applyBorder="1" applyAlignment="1">
      <alignment horizontal="left"/>
    </xf>
    <xf numFmtId="0" fontId="0" fillId="2" borderId="0" xfId="0" applyFill="1" applyAlignment="1">
      <alignment horizontal="left"/>
    </xf>
    <xf numFmtId="0" fontId="0" fillId="0" borderId="8" xfId="0" applyBorder="1" applyAlignment="1">
      <alignment horizontal="left"/>
    </xf>
    <xf numFmtId="0" fontId="0" fillId="0" borderId="0" xfId="0" applyAlignment="1">
      <alignment horizontal="left" vertical="top"/>
    </xf>
    <xf numFmtId="49" fontId="0" fillId="0" borderId="4" xfId="0" applyNumberFormat="1"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8" xfId="0" applyFill="1" applyBorder="1" applyAlignment="1">
      <alignment vertical="top" wrapText="1"/>
    </xf>
    <xf numFmtId="0" fontId="10" fillId="0" borderId="0" xfId="0" applyFont="1"/>
    <xf numFmtId="0" fontId="5" fillId="0" borderId="1" xfId="0" applyFont="1" applyBorder="1" applyAlignment="1">
      <alignment horizontal="left" vertical="top" wrapText="1" indent="2"/>
    </xf>
    <xf numFmtId="0" fontId="0" fillId="0" borderId="0" xfId="0" applyFill="1" applyBorder="1" applyAlignment="1">
      <alignment horizontal="center" vertical="top" wrapText="1"/>
    </xf>
    <xf numFmtId="0" fontId="0" fillId="0" borderId="0" xfId="0" applyBorder="1" applyAlignment="1">
      <alignment vertical="top" wrapText="1"/>
    </xf>
    <xf numFmtId="0" fontId="0" fillId="0" borderId="0" xfId="0" applyBorder="1"/>
    <xf numFmtId="0" fontId="10" fillId="0" borderId="0" xfId="0" applyFont="1" applyAlignment="1">
      <alignment vertical="top"/>
    </xf>
    <xf numFmtId="0" fontId="0" fillId="0" borderId="0" xfId="0" applyAlignment="1">
      <alignment horizontal="center"/>
    </xf>
    <xf numFmtId="0" fontId="0" fillId="2" borderId="0" xfId="0" applyFill="1"/>
    <xf numFmtId="0" fontId="8" fillId="0" borderId="0" xfId="0" applyFont="1" applyAlignment="1">
      <alignment vertical="top"/>
    </xf>
    <xf numFmtId="0" fontId="0" fillId="0" borderId="0" xfId="0" applyAlignment="1">
      <alignment vertical="top" wrapText="1"/>
    </xf>
    <xf numFmtId="0" fontId="12" fillId="2" borderId="0" xfId="0" applyFont="1" applyFill="1"/>
    <xf numFmtId="0" fontId="0" fillId="0" borderId="0" xfId="0" applyAlignment="1">
      <alignment wrapText="1"/>
    </xf>
    <xf numFmtId="0" fontId="8" fillId="0" borderId="0" xfId="0" applyFont="1"/>
    <xf numFmtId="0" fontId="13" fillId="0" borderId="0" xfId="0" applyFont="1"/>
    <xf numFmtId="0" fontId="6" fillId="0" borderId="0" xfId="0" applyFont="1"/>
    <xf numFmtId="0" fontId="0" fillId="0" borderId="0" xfId="0" applyFont="1"/>
    <xf numFmtId="0" fontId="8" fillId="0" borderId="0" xfId="0" applyFont="1" applyAlignment="1">
      <alignment wrapText="1"/>
    </xf>
    <xf numFmtId="0" fontId="0" fillId="0" borderId="18" xfId="0" applyBorder="1" applyAlignment="1">
      <alignment vertical="top" wrapText="1"/>
    </xf>
    <xf numFmtId="0" fontId="0" fillId="0" borderId="24" xfId="0" applyBorder="1"/>
    <xf numFmtId="9" fontId="0" fillId="0" borderId="0" xfId="2" applyFont="1"/>
    <xf numFmtId="0" fontId="0" fillId="0" borderId="0" xfId="0" applyFont="1" applyAlignment="1">
      <alignment vertical="top" wrapText="1"/>
    </xf>
    <xf numFmtId="0" fontId="8" fillId="0" borderId="0" xfId="0" applyFont="1" applyAlignment="1">
      <alignment vertical="top" wrapText="1"/>
    </xf>
    <xf numFmtId="0" fontId="0" fillId="0" borderId="27" xfId="0" applyBorder="1"/>
    <xf numFmtId="0" fontId="13" fillId="0" borderId="0" xfId="0" applyFont="1" applyFill="1" applyBorder="1"/>
    <xf numFmtId="0" fontId="0" fillId="0" borderId="0" xfId="0" applyBorder="1" applyAlignment="1">
      <alignment horizontal="left" vertical="top" wrapText="1"/>
    </xf>
    <xf numFmtId="0" fontId="0" fillId="0" borderId="0" xfId="0"/>
    <xf numFmtId="0" fontId="0" fillId="0" borderId="0" xfId="0" applyAlignment="1">
      <alignment horizontal="left" vertical="top"/>
    </xf>
    <xf numFmtId="0" fontId="0" fillId="0" borderId="0" xfId="0"/>
    <xf numFmtId="0" fontId="0" fillId="0" borderId="19" xfId="0" applyBorder="1"/>
    <xf numFmtId="0" fontId="0" fillId="3" borderId="18" xfId="0" applyFont="1" applyFill="1" applyBorder="1"/>
    <xf numFmtId="0" fontId="8" fillId="0" borderId="0" xfId="0" applyFont="1" applyBorder="1" applyAlignment="1">
      <alignment horizontal="left" vertical="top"/>
    </xf>
    <xf numFmtId="0" fontId="0" fillId="0" borderId="0" xfId="0"/>
    <xf numFmtId="0" fontId="8" fillId="0" borderId="0" xfId="0" applyFont="1" applyAlignment="1">
      <alignment horizontal="left"/>
    </xf>
    <xf numFmtId="0" fontId="0" fillId="0" borderId="3" xfId="0" applyBorder="1"/>
    <xf numFmtId="0" fontId="0" fillId="0" borderId="18" xfId="0" applyBorder="1"/>
    <xf numFmtId="4" fontId="0" fillId="0" borderId="18" xfId="0" applyNumberFormat="1" applyBorder="1"/>
    <xf numFmtId="0" fontId="0" fillId="0" borderId="0" xfId="0" applyFill="1" applyBorder="1"/>
    <xf numFmtId="0" fontId="8" fillId="0" borderId="31" xfId="0" applyFont="1" applyBorder="1"/>
    <xf numFmtId="0" fontId="0" fillId="4" borderId="18" xfId="0" applyFill="1" applyBorder="1" applyAlignment="1">
      <alignment horizontal="center"/>
    </xf>
    <xf numFmtId="0" fontId="14" fillId="5" borderId="0" xfId="0" applyFont="1" applyFill="1" applyAlignment="1">
      <alignment horizontal="left" vertical="top"/>
    </xf>
    <xf numFmtId="0" fontId="14" fillId="5" borderId="0" xfId="0" applyFont="1" applyFill="1"/>
    <xf numFmtId="0" fontId="14" fillId="5" borderId="0" xfId="0" applyFont="1" applyFill="1" applyAlignment="1">
      <alignment horizontal="center"/>
    </xf>
    <xf numFmtId="0" fontId="0" fillId="0" borderId="0" xfId="0" applyAlignment="1">
      <alignment horizontal="center" vertical="top" wrapText="1"/>
    </xf>
    <xf numFmtId="0" fontId="13" fillId="5" borderId="0" xfId="0" applyFont="1" applyFill="1" applyAlignment="1">
      <alignment horizontal="left" vertical="top"/>
    </xf>
    <xf numFmtId="0" fontId="13" fillId="5" borderId="0" xfId="0" applyFont="1" applyFill="1"/>
    <xf numFmtId="0" fontId="13" fillId="0" borderId="0" xfId="0" applyFont="1" applyAlignment="1">
      <alignment horizontal="left" vertical="top"/>
    </xf>
    <xf numFmtId="0" fontId="8" fillId="0" borderId="0" xfId="0" applyFont="1" applyAlignment="1">
      <alignment horizontal="left" vertical="top"/>
    </xf>
    <xf numFmtId="0" fontId="0" fillId="0" borderId="0" xfId="0" applyAlignment="1">
      <alignment horizontal="center" vertical="top"/>
    </xf>
    <xf numFmtId="0" fontId="0" fillId="0" borderId="28" xfId="0" applyBorder="1"/>
    <xf numFmtId="4" fontId="0" fillId="0" borderId="0" xfId="0" applyNumberFormat="1" applyBorder="1"/>
    <xf numFmtId="0" fontId="0" fillId="0" borderId="12" xfId="0" applyFill="1" applyBorder="1" applyAlignment="1">
      <alignment horizontal="left" vertical="top"/>
    </xf>
    <xf numFmtId="9" fontId="0" fillId="0" borderId="0" xfId="0" applyNumberFormat="1" applyBorder="1"/>
    <xf numFmtId="3" fontId="0" fillId="0" borderId="0" xfId="0" applyNumberFormat="1" applyFont="1" applyBorder="1" applyAlignment="1">
      <alignment horizontal="right"/>
    </xf>
    <xf numFmtId="0" fontId="0" fillId="0" borderId="0" xfId="0" applyFont="1" applyBorder="1"/>
    <xf numFmtId="41" fontId="0" fillId="0" borderId="0" xfId="0" applyNumberFormat="1" applyFont="1" applyBorder="1" applyAlignment="1">
      <alignment horizontal="right"/>
    </xf>
    <xf numFmtId="0" fontId="0" fillId="0" borderId="0" xfId="0" applyFont="1" applyBorder="1" applyAlignment="1">
      <alignment horizontal="right"/>
    </xf>
    <xf numFmtId="1" fontId="0" fillId="0" borderId="0" xfId="0" applyNumberFormat="1" applyFont="1" applyBorder="1" applyAlignment="1">
      <alignment horizontal="right"/>
    </xf>
    <xf numFmtId="0" fontId="0" fillId="0" borderId="0" xfId="0" applyFont="1" applyBorder="1" applyAlignment="1">
      <alignment horizontal="center"/>
    </xf>
    <xf numFmtId="164" fontId="0" fillId="0" borderId="0" xfId="0" applyNumberFormat="1" applyFont="1" applyBorder="1" applyAlignment="1">
      <alignment horizontal="right"/>
    </xf>
    <xf numFmtId="3" fontId="0" fillId="0" borderId="0" xfId="0" applyNumberFormat="1" applyFont="1" applyBorder="1" applyAlignment="1"/>
    <xf numFmtId="0" fontId="4" fillId="2" borderId="0" xfId="0" applyFont="1" applyFill="1" applyAlignment="1"/>
    <xf numFmtId="0" fontId="0" fillId="0" borderId="0" xfId="0"/>
    <xf numFmtId="0" fontId="0" fillId="0" borderId="5"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xf numFmtId="165" fontId="0" fillId="0" borderId="0" xfId="2" applyNumberFormat="1" applyFont="1"/>
    <xf numFmtId="10" fontId="0" fillId="0" borderId="0" xfId="2" applyNumberFormat="1" applyFont="1"/>
    <xf numFmtId="0" fontId="0" fillId="0" borderId="0" xfId="0" quotePrefix="1"/>
    <xf numFmtId="0" fontId="0" fillId="5" borderId="0" xfId="0" applyFill="1"/>
    <xf numFmtId="0" fontId="0" fillId="5" borderId="0" xfId="0" applyFont="1" applyFill="1" applyBorder="1"/>
    <xf numFmtId="10" fontId="0" fillId="5" borderId="0" xfId="2" applyNumberFormat="1" applyFont="1" applyFill="1" applyBorder="1"/>
    <xf numFmtId="10" fontId="0" fillId="5" borderId="0" xfId="0" applyNumberFormat="1" applyFont="1" applyFill="1" applyBorder="1"/>
    <xf numFmtId="10" fontId="0" fillId="5" borderId="0" xfId="0" applyNumberFormat="1" applyFont="1" applyFill="1" applyBorder="1" applyAlignment="1">
      <alignment horizontal="center"/>
    </xf>
    <xf numFmtId="10" fontId="0" fillId="5" borderId="0" xfId="2" applyNumberFormat="1" applyFont="1" applyFill="1" applyBorder="1" applyAlignment="1">
      <alignment horizontal="center"/>
    </xf>
    <xf numFmtId="0" fontId="0" fillId="5" borderId="0" xfId="0" applyFont="1" applyFill="1"/>
    <xf numFmtId="49" fontId="8" fillId="0" borderId="0" xfId="0" applyNumberFormat="1" applyFont="1" applyBorder="1" applyAlignment="1"/>
    <xf numFmtId="49" fontId="8" fillId="5" borderId="0" xfId="0" applyNumberFormat="1" applyFont="1" applyFill="1" applyBorder="1" applyAlignment="1"/>
    <xf numFmtId="41" fontId="0" fillId="0" borderId="18" xfId="0" applyNumberFormat="1" applyBorder="1" applyAlignment="1">
      <alignment horizontal="right"/>
    </xf>
    <xf numFmtId="2" fontId="0" fillId="0" borderId="18" xfId="2" applyNumberFormat="1" applyFont="1" applyBorder="1" applyAlignment="1">
      <alignment horizontal="right"/>
    </xf>
    <xf numFmtId="0" fontId="14" fillId="0" borderId="0" xfId="0" applyFont="1" applyFill="1" applyAlignment="1">
      <alignment horizontal="left" vertical="top" wrapText="1"/>
    </xf>
    <xf numFmtId="0" fontId="0" fillId="0" borderId="0" xfId="0" applyFill="1"/>
    <xf numFmtId="0" fontId="0" fillId="0" borderId="0" xfId="0"/>
    <xf numFmtId="0" fontId="0" fillId="0" borderId="24" xfId="0" applyBorder="1"/>
    <xf numFmtId="0" fontId="0" fillId="0" borderId="0" xfId="0"/>
    <xf numFmtId="3" fontId="16" fillId="0" borderId="0" xfId="0" applyNumberFormat="1" applyFont="1" applyAlignment="1">
      <alignment horizontal="left"/>
    </xf>
    <xf numFmtId="0" fontId="0" fillId="0" borderId="0" xfId="0" applyAlignment="1">
      <alignment horizontal="left" wrapText="1" indent="1"/>
    </xf>
    <xf numFmtId="167" fontId="0" fillId="0" borderId="0" xfId="0" applyNumberFormat="1" applyAlignment="1">
      <alignment horizontal="right"/>
    </xf>
    <xf numFmtId="0" fontId="17" fillId="0" borderId="0" xfId="0" applyFont="1" applyAlignment="1">
      <alignment horizontal="left" wrapText="1" indent="2"/>
    </xf>
    <xf numFmtId="167" fontId="17" fillId="0" borderId="34" xfId="0" applyNumberFormat="1" applyFont="1" applyBorder="1" applyAlignment="1">
      <alignment horizontal="right"/>
    </xf>
    <xf numFmtId="0" fontId="17" fillId="6" borderId="33" xfId="0" applyFont="1" applyFill="1" applyBorder="1" applyAlignment="1">
      <alignment horizontal="right" vertical="top"/>
    </xf>
    <xf numFmtId="0" fontId="17" fillId="0" borderId="35" xfId="0" applyFont="1" applyBorder="1" applyAlignment="1">
      <alignment horizontal="left" wrapText="1" indent="1"/>
    </xf>
    <xf numFmtId="167" fontId="17" fillId="0" borderId="35" xfId="0" applyNumberFormat="1" applyFont="1" applyBorder="1" applyAlignment="1">
      <alignment horizontal="right"/>
    </xf>
    <xf numFmtId="9" fontId="0" fillId="0" borderId="35" xfId="0" applyNumberFormat="1" applyBorder="1"/>
    <xf numFmtId="167" fontId="17" fillId="0" borderId="0" xfId="0" applyNumberFormat="1" applyFont="1" applyBorder="1" applyAlignment="1">
      <alignment horizontal="right"/>
    </xf>
    <xf numFmtId="0" fontId="0" fillId="0" borderId="24" xfId="0" applyBorder="1" applyAlignment="1">
      <alignment horizontal="left" wrapText="1" indent="1"/>
    </xf>
    <xf numFmtId="167" fontId="0" fillId="0" borderId="24" xfId="0" applyNumberFormat="1" applyBorder="1" applyAlignment="1">
      <alignment horizontal="right"/>
    </xf>
    <xf numFmtId="9" fontId="0" fillId="0" borderId="24" xfId="0" applyNumberFormat="1" applyBorder="1"/>
    <xf numFmtId="43" fontId="0" fillId="0" borderId="0" xfId="0" applyNumberFormat="1"/>
    <xf numFmtId="43" fontId="0" fillId="0" borderId="0" xfId="0" applyNumberFormat="1" applyFont="1" applyBorder="1"/>
    <xf numFmtId="168" fontId="0" fillId="0" borderId="0" xfId="3" applyNumberFormat="1" applyFont="1" applyAlignment="1">
      <alignment horizontal="left"/>
    </xf>
    <xf numFmtId="168" fontId="0" fillId="0" borderId="0" xfId="3" applyNumberFormat="1" applyFont="1" applyAlignment="1">
      <alignment horizontal="right"/>
    </xf>
    <xf numFmtId="168" fontId="0" fillId="0" borderId="24" xfId="3" applyNumberFormat="1" applyFont="1" applyBorder="1" applyAlignment="1">
      <alignment horizontal="left"/>
    </xf>
    <xf numFmtId="168" fontId="0" fillId="0" borderId="24" xfId="3" applyNumberFormat="1" applyFont="1" applyBorder="1" applyAlignment="1">
      <alignment horizontal="right"/>
    </xf>
    <xf numFmtId="168" fontId="8" fillId="0" borderId="0" xfId="3" applyNumberFormat="1" applyFont="1" applyAlignment="1">
      <alignment horizontal="left"/>
    </xf>
    <xf numFmtId="168" fontId="8" fillId="0" borderId="0" xfId="3" applyNumberFormat="1" applyFont="1" applyAlignment="1">
      <alignment horizontal="right"/>
    </xf>
    <xf numFmtId="168" fontId="8" fillId="0" borderId="0" xfId="3" applyNumberFormat="1" applyFont="1" applyBorder="1" applyAlignment="1">
      <alignment horizontal="right"/>
    </xf>
    <xf numFmtId="168" fontId="0" fillId="0" borderId="0" xfId="3" applyNumberFormat="1" applyFont="1" applyBorder="1" applyAlignment="1">
      <alignment horizontal="right"/>
    </xf>
    <xf numFmtId="168" fontId="0" fillId="0" borderId="0" xfId="3" applyNumberFormat="1" applyFont="1" applyBorder="1" applyAlignment="1">
      <alignment horizontal="left"/>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0" xfId="0" applyFont="1" applyFill="1" applyBorder="1" applyAlignment="1">
      <alignment horizontal="left" vertical="top" wrapText="1"/>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10" fillId="0" borderId="4" xfId="0" applyFont="1" applyFill="1" applyBorder="1" applyAlignment="1">
      <alignment horizontal="left"/>
    </xf>
    <xf numFmtId="0" fontId="10" fillId="0" borderId="5" xfId="0" applyFont="1" applyFill="1" applyBorder="1" applyAlignment="1">
      <alignment horizontal="left"/>
    </xf>
    <xf numFmtId="0" fontId="10" fillId="0" borderId="6" xfId="0" applyFont="1" applyFill="1" applyBorder="1" applyAlignment="1">
      <alignment horizontal="left"/>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7" fontId="0" fillId="0" borderId="4" xfId="1" applyNumberFormat="1" applyFont="1" applyBorder="1" applyAlignment="1">
      <alignment horizontal="left" vertical="top"/>
    </xf>
    <xf numFmtId="7" fontId="0" fillId="0" borderId="5" xfId="1" applyNumberFormat="1" applyFont="1" applyBorder="1" applyAlignment="1">
      <alignment horizontal="left" vertical="top"/>
    </xf>
    <xf numFmtId="7" fontId="0" fillId="0" borderId="6" xfId="1" applyNumberFormat="1" applyFont="1" applyBorder="1" applyAlignment="1">
      <alignment horizontal="left" vertical="top"/>
    </xf>
    <xf numFmtId="14" fontId="0" fillId="0" borderId="4" xfId="0" applyNumberFormat="1" applyBorder="1" applyAlignment="1">
      <alignment horizontal="left" vertical="top"/>
    </xf>
    <xf numFmtId="8" fontId="0" fillId="0" borderId="4" xfId="0" applyNumberFormat="1" applyBorder="1" applyAlignment="1">
      <alignment horizontal="left" vertical="top"/>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12" xfId="0" applyBorder="1" applyAlignment="1">
      <alignment horizontal="left" vertical="top" wrapText="1"/>
    </xf>
    <xf numFmtId="0" fontId="15" fillId="0" borderId="4" xfId="0" applyFont="1" applyBorder="1" applyAlignment="1">
      <alignment horizontal="left" vertical="top"/>
    </xf>
    <xf numFmtId="0" fontId="10" fillId="0" borderId="0" xfId="0" applyFont="1" applyFill="1" applyBorder="1" applyAlignment="1">
      <alignment horizontal="left" vertical="top" wrapText="1"/>
    </xf>
    <xf numFmtId="0" fontId="0" fillId="0" borderId="17" xfId="0" applyBorder="1" applyAlignment="1">
      <alignment horizontal="left" vertical="top"/>
    </xf>
    <xf numFmtId="0" fontId="0" fillId="0" borderId="0" xfId="0" applyAlignment="1">
      <alignment horizontal="left" vertical="top" wrapText="1"/>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vertical="top"/>
    </xf>
    <xf numFmtId="0" fontId="0" fillId="0" borderId="6" xfId="0" applyBorder="1" applyAlignment="1">
      <alignment horizontal="center"/>
    </xf>
    <xf numFmtId="0" fontId="0" fillId="0" borderId="19" xfId="0" applyBorder="1" applyAlignment="1">
      <alignment horizontal="left" vertical="top"/>
    </xf>
    <xf numFmtId="0" fontId="0" fillId="0" borderId="25" xfId="0" applyBorder="1" applyAlignment="1">
      <alignment horizontal="left" vertical="top"/>
    </xf>
    <xf numFmtId="0" fontId="0" fillId="0" borderId="20" xfId="0" applyFont="1" applyBorder="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0" fillId="0" borderId="22" xfId="0" applyBorder="1"/>
    <xf numFmtId="0" fontId="0" fillId="0" borderId="0" xfId="0"/>
    <xf numFmtId="0" fontId="0" fillId="0" borderId="19" xfId="0" applyBorder="1" applyAlignment="1">
      <alignment horizontal="left" vertical="top" wrapText="1"/>
    </xf>
    <xf numFmtId="0" fontId="0" fillId="0" borderId="21" xfId="0" applyBorder="1" applyAlignment="1">
      <alignment horizontal="left" vertical="top" wrapText="1"/>
    </xf>
    <xf numFmtId="0" fontId="0" fillId="0" borderId="20" xfId="0" applyBorder="1" applyAlignment="1">
      <alignment horizontal="left" vertical="top" wrapText="1"/>
    </xf>
    <xf numFmtId="0" fontId="0" fillId="0" borderId="20" xfId="0" applyBorder="1" applyAlignment="1">
      <alignment horizontal="left" vertical="top"/>
    </xf>
    <xf numFmtId="0" fontId="0" fillId="0" borderId="21" xfId="0" applyBorder="1" applyAlignment="1">
      <alignment horizontal="left" vertical="top"/>
    </xf>
    <xf numFmtId="0" fontId="0" fillId="0" borderId="18" xfId="0" applyBorder="1" applyAlignment="1">
      <alignment horizontal="left" vertical="top" wrapText="1"/>
    </xf>
    <xf numFmtId="0" fontId="0" fillId="0" borderId="19" xfId="0" applyBorder="1" applyAlignment="1">
      <alignment vertical="top" wrapText="1"/>
    </xf>
    <xf numFmtId="0" fontId="0" fillId="0" borderId="21" xfId="0" applyBorder="1" applyAlignment="1">
      <alignment vertical="top" wrapText="1"/>
    </xf>
    <xf numFmtId="0" fontId="0" fillId="0" borderId="23" xfId="0" applyBorder="1"/>
    <xf numFmtId="0" fontId="0" fillId="0" borderId="24" xfId="0" applyBorder="1"/>
    <xf numFmtId="0" fontId="8" fillId="0" borderId="0" xfId="0" applyFont="1" applyAlignment="1">
      <alignment horizontal="left" wrapText="1"/>
    </xf>
    <xf numFmtId="0" fontId="0" fillId="0" borderId="19" xfId="0" applyBorder="1"/>
    <xf numFmtId="0" fontId="0" fillId="0" borderId="21" xfId="0" applyBorder="1"/>
    <xf numFmtId="0" fontId="0" fillId="0" borderId="24" xfId="0" applyBorder="1" applyAlignment="1">
      <alignment horizontal="left"/>
    </xf>
    <xf numFmtId="0" fontId="0" fillId="0" borderId="26" xfId="0" applyBorder="1" applyAlignment="1">
      <alignment horizontal="left"/>
    </xf>
    <xf numFmtId="0" fontId="0" fillId="0" borderId="22" xfId="0" applyBorder="1" applyAlignment="1">
      <alignment horizontal="left" vertical="top" wrapText="1"/>
    </xf>
    <xf numFmtId="0" fontId="8" fillId="0" borderId="0" xfId="0" applyFont="1" applyAlignment="1">
      <alignment horizontal="left" vertical="top" wrapText="1"/>
    </xf>
    <xf numFmtId="0" fontId="0" fillId="0" borderId="28" xfId="0" applyBorder="1" applyAlignment="1">
      <alignment horizontal="left" vertical="top" wrapText="1"/>
    </xf>
    <xf numFmtId="0" fontId="0" fillId="0" borderId="27"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6" xfId="0" applyBorder="1" applyAlignment="1">
      <alignment horizontal="left" vertical="top" wrapText="1"/>
    </xf>
    <xf numFmtId="0" fontId="0" fillId="0" borderId="0" xfId="0" applyAlignment="1">
      <alignment horizontal="left"/>
    </xf>
    <xf numFmtId="0" fontId="8" fillId="0" borderId="0" xfId="0" applyFont="1" applyAlignment="1">
      <alignment horizontal="left"/>
    </xf>
    <xf numFmtId="0" fontId="14" fillId="3" borderId="0" xfId="0" applyFont="1" applyFill="1" applyAlignment="1">
      <alignment horizontal="left" vertical="top" wrapText="1"/>
    </xf>
    <xf numFmtId="0" fontId="0" fillId="0" borderId="7" xfId="0" applyBorder="1" applyAlignment="1">
      <alignment horizontal="left" vertical="top" wrapText="1"/>
    </xf>
    <xf numFmtId="0" fontId="0" fillId="0" borderId="32" xfId="0" applyBorder="1" applyAlignment="1">
      <alignment horizontal="left" vertical="top" wrapText="1"/>
    </xf>
    <xf numFmtId="0" fontId="14" fillId="5" borderId="0" xfId="0" applyFont="1" applyFill="1" applyAlignment="1">
      <alignment horizontal="center"/>
    </xf>
    <xf numFmtId="0" fontId="14" fillId="5" borderId="0" xfId="0" applyFont="1" applyFill="1" applyAlignment="1">
      <alignment horizontal="center" wrapText="1"/>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9" fontId="0" fillId="0" borderId="0" xfId="2" applyFont="1" applyAlignment="1">
      <alignment horizontal="right"/>
    </xf>
    <xf numFmtId="9" fontId="8" fillId="0" borderId="0" xfId="2" applyFont="1" applyAlignment="1">
      <alignment horizontal="right"/>
    </xf>
    <xf numFmtId="9" fontId="8" fillId="0" borderId="0" xfId="2" applyFont="1"/>
    <xf numFmtId="10" fontId="8" fillId="5" borderId="0" xfId="2" applyNumberFormat="1" applyFont="1" applyFill="1" applyBorder="1"/>
    <xf numFmtId="4" fontId="0" fillId="0" borderId="28" xfId="0" applyNumberFormat="1" applyBorder="1" applyAlignment="1">
      <alignment horizontal="left" vertical="top" wrapText="1"/>
    </xf>
    <xf numFmtId="0" fontId="17" fillId="6" borderId="33" xfId="0" applyNumberFormat="1" applyFont="1" applyFill="1" applyBorder="1" applyAlignment="1">
      <alignment horizontal="right" vertical="top"/>
    </xf>
    <xf numFmtId="0" fontId="17" fillId="7" borderId="33" xfId="0" applyNumberFormat="1" applyFont="1" applyFill="1" applyBorder="1" applyAlignment="1">
      <alignment horizontal="right" vertical="top"/>
    </xf>
    <xf numFmtId="2" fontId="0" fillId="0" borderId="28" xfId="0" applyNumberFormat="1" applyBorder="1" applyAlignment="1">
      <alignment horizontal="left" vertical="top" wrapText="1"/>
    </xf>
    <xf numFmtId="2" fontId="0" fillId="0" borderId="27" xfId="0" applyNumberFormat="1" applyBorder="1" applyAlignment="1">
      <alignment horizontal="left" vertical="top" wrapText="1"/>
    </xf>
    <xf numFmtId="2" fontId="0" fillId="0" borderId="29" xfId="0" applyNumberFormat="1" applyBorder="1" applyAlignment="1">
      <alignment horizontal="left" vertical="top" wrapText="1"/>
    </xf>
    <xf numFmtId="2" fontId="0" fillId="0" borderId="22" xfId="0" applyNumberFormat="1" applyBorder="1" applyAlignment="1">
      <alignment horizontal="left" vertical="top" wrapText="1"/>
    </xf>
    <xf numFmtId="2" fontId="0" fillId="0" borderId="0" xfId="0" applyNumberFormat="1" applyAlignment="1">
      <alignment horizontal="left" vertical="top" wrapText="1"/>
    </xf>
    <xf numFmtId="2" fontId="0" fillId="0" borderId="30" xfId="0" applyNumberFormat="1" applyBorder="1" applyAlignment="1">
      <alignment horizontal="left" vertical="top" wrapText="1"/>
    </xf>
    <xf numFmtId="2" fontId="0" fillId="0" borderId="23" xfId="0" applyNumberFormat="1" applyBorder="1" applyAlignment="1">
      <alignment horizontal="left" vertical="top" wrapText="1"/>
    </xf>
    <xf numFmtId="2" fontId="0" fillId="0" borderId="24" xfId="0" applyNumberFormat="1" applyBorder="1" applyAlignment="1">
      <alignment horizontal="left" vertical="top" wrapText="1"/>
    </xf>
    <xf numFmtId="2" fontId="0" fillId="0" borderId="26" xfId="0" applyNumberFormat="1" applyBorder="1" applyAlignment="1">
      <alignment horizontal="left" vertical="top" wrapText="1"/>
    </xf>
    <xf numFmtId="9" fontId="0" fillId="0" borderId="28" xfId="2" applyFont="1" applyBorder="1" applyAlignment="1">
      <alignment horizontal="left" vertical="top" wrapText="1"/>
    </xf>
    <xf numFmtId="9" fontId="0" fillId="0" borderId="27" xfId="2" applyFont="1" applyBorder="1" applyAlignment="1">
      <alignment horizontal="left" vertical="top" wrapText="1"/>
    </xf>
    <xf numFmtId="9" fontId="0" fillId="0" borderId="29" xfId="2" applyFont="1" applyBorder="1" applyAlignment="1">
      <alignment horizontal="left" vertical="top" wrapText="1"/>
    </xf>
    <xf numFmtId="9" fontId="0" fillId="0" borderId="22" xfId="2" applyFont="1" applyBorder="1" applyAlignment="1">
      <alignment horizontal="left" vertical="top" wrapText="1"/>
    </xf>
    <xf numFmtId="9" fontId="0" fillId="0" borderId="0" xfId="2" applyFont="1" applyAlignment="1">
      <alignment horizontal="left" vertical="top" wrapText="1"/>
    </xf>
    <xf numFmtId="9" fontId="0" fillId="0" borderId="30" xfId="2" applyFont="1" applyBorder="1" applyAlignment="1">
      <alignment horizontal="left" vertical="top" wrapText="1"/>
    </xf>
    <xf numFmtId="9" fontId="0" fillId="0" borderId="23" xfId="2" applyFont="1" applyBorder="1" applyAlignment="1">
      <alignment horizontal="left" vertical="top" wrapText="1"/>
    </xf>
    <xf numFmtId="9" fontId="0" fillId="0" borderId="24" xfId="2" applyFont="1" applyBorder="1" applyAlignment="1">
      <alignment horizontal="left" vertical="top" wrapText="1"/>
    </xf>
    <xf numFmtId="9" fontId="0" fillId="0" borderId="26" xfId="2" applyFont="1" applyBorder="1" applyAlignment="1">
      <alignment horizontal="left" vertical="top" wrapText="1"/>
    </xf>
    <xf numFmtId="10" fontId="0" fillId="0" borderId="28" xfId="2" applyNumberFormat="1" applyFont="1" applyBorder="1" applyAlignment="1">
      <alignment horizontal="left" vertical="top" wrapText="1"/>
    </xf>
    <xf numFmtId="10" fontId="0" fillId="0" borderId="27" xfId="2" applyNumberFormat="1" applyFont="1" applyBorder="1" applyAlignment="1">
      <alignment horizontal="left" vertical="top" wrapText="1"/>
    </xf>
    <xf numFmtId="10" fontId="0" fillId="0" borderId="29" xfId="2" applyNumberFormat="1" applyFont="1" applyBorder="1" applyAlignment="1">
      <alignment horizontal="left" vertical="top" wrapText="1"/>
    </xf>
    <xf numFmtId="10" fontId="0" fillId="0" borderId="22" xfId="2" applyNumberFormat="1" applyFont="1" applyBorder="1" applyAlignment="1">
      <alignment horizontal="left" vertical="top" wrapText="1"/>
    </xf>
    <xf numFmtId="10" fontId="0" fillId="0" borderId="0" xfId="2" applyNumberFormat="1" applyFont="1" applyAlignment="1">
      <alignment horizontal="left" vertical="top" wrapText="1"/>
    </xf>
    <xf numFmtId="10" fontId="0" fillId="0" borderId="30" xfId="2" applyNumberFormat="1" applyFont="1" applyBorder="1" applyAlignment="1">
      <alignment horizontal="left" vertical="top" wrapText="1"/>
    </xf>
    <xf numFmtId="10" fontId="0" fillId="0" borderId="23" xfId="2" applyNumberFormat="1" applyFont="1" applyBorder="1" applyAlignment="1">
      <alignment horizontal="left" vertical="top" wrapText="1"/>
    </xf>
    <xf numFmtId="10" fontId="0" fillId="0" borderId="24" xfId="2" applyNumberFormat="1" applyFont="1" applyBorder="1" applyAlignment="1">
      <alignment horizontal="left" vertical="top" wrapText="1"/>
    </xf>
    <xf numFmtId="10" fontId="0" fillId="0" borderId="26" xfId="2" applyNumberFormat="1" applyFont="1" applyBorder="1" applyAlignment="1">
      <alignment horizontal="left" vertical="top"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45BA0-D264-4B9F-A442-79ABE622D1DC}">
  <dimension ref="A1:N29"/>
  <sheetViews>
    <sheetView workbookViewId="0">
      <selection activeCell="M27" sqref="M27"/>
    </sheetView>
  </sheetViews>
  <sheetFormatPr defaultRowHeight="15" x14ac:dyDescent="0.25"/>
  <sheetData>
    <row r="1" spans="1:13" x14ac:dyDescent="0.25">
      <c r="A1" s="42" t="s">
        <v>114</v>
      </c>
    </row>
    <row r="2" spans="1:13" s="91" customFormat="1" x14ac:dyDescent="0.25">
      <c r="A2" s="42"/>
    </row>
    <row r="3" spans="1:13" s="91" customFormat="1" x14ac:dyDescent="0.25">
      <c r="A3" s="42" t="s">
        <v>124</v>
      </c>
      <c r="K3" s="97" t="s">
        <v>134</v>
      </c>
    </row>
    <row r="4" spans="1:13" s="91" customFormat="1" x14ac:dyDescent="0.25">
      <c r="A4" s="42"/>
      <c r="B4" s="91" t="s">
        <v>132</v>
      </c>
      <c r="K4" s="91" t="s">
        <v>135</v>
      </c>
      <c r="L4" s="97" t="s">
        <v>138</v>
      </c>
    </row>
    <row r="5" spans="1:13" s="91" customFormat="1" x14ac:dyDescent="0.25">
      <c r="A5" s="42"/>
      <c r="B5" s="91" t="s">
        <v>136</v>
      </c>
      <c r="K5" s="91">
        <v>150</v>
      </c>
      <c r="L5" s="91">
        <v>350</v>
      </c>
      <c r="M5" s="91">
        <f>+K5+L5</f>
        <v>500</v>
      </c>
    </row>
    <row r="6" spans="1:13" s="91" customFormat="1" x14ac:dyDescent="0.25">
      <c r="A6" s="42"/>
      <c r="B6" s="91" t="s">
        <v>133</v>
      </c>
    </row>
    <row r="7" spans="1:13" s="91" customFormat="1" x14ac:dyDescent="0.25">
      <c r="A7" s="42"/>
      <c r="B7" s="91" t="s">
        <v>127</v>
      </c>
    </row>
    <row r="8" spans="1:13" s="91" customFormat="1" x14ac:dyDescent="0.25">
      <c r="A8" s="42"/>
      <c r="B8" s="91" t="s">
        <v>128</v>
      </c>
    </row>
    <row r="9" spans="1:13" s="91" customFormat="1" x14ac:dyDescent="0.25">
      <c r="A9" s="42"/>
      <c r="B9" s="91" t="s">
        <v>129</v>
      </c>
    </row>
    <row r="10" spans="1:13" s="91" customFormat="1" x14ac:dyDescent="0.25">
      <c r="A10" s="42"/>
    </row>
    <row r="11" spans="1:13" s="91" customFormat="1" x14ac:dyDescent="0.25">
      <c r="A11" s="42" t="s">
        <v>130</v>
      </c>
    </row>
    <row r="12" spans="1:13" s="91" customFormat="1" x14ac:dyDescent="0.25">
      <c r="A12" s="42"/>
      <c r="B12" s="91" t="s">
        <v>125</v>
      </c>
      <c r="K12" s="97" t="s">
        <v>137</v>
      </c>
    </row>
    <row r="13" spans="1:13" s="91" customFormat="1" x14ac:dyDescent="0.25">
      <c r="A13" s="42"/>
      <c r="B13" s="91" t="s">
        <v>136</v>
      </c>
      <c r="K13" s="91" t="s">
        <v>135</v>
      </c>
      <c r="L13" s="97" t="s">
        <v>140</v>
      </c>
    </row>
    <row r="14" spans="1:13" s="91" customFormat="1" x14ac:dyDescent="0.25">
      <c r="A14" s="42"/>
      <c r="B14" s="91" t="s">
        <v>126</v>
      </c>
      <c r="K14" s="91">
        <v>500</v>
      </c>
      <c r="L14" s="91">
        <v>350</v>
      </c>
      <c r="M14" s="91">
        <f>+K14-+L14</f>
        <v>150</v>
      </c>
    </row>
    <row r="15" spans="1:13" s="91" customFormat="1" x14ac:dyDescent="0.25">
      <c r="A15" s="42"/>
      <c r="B15" s="91" t="s">
        <v>131</v>
      </c>
    </row>
    <row r="16" spans="1:13" s="91" customFormat="1" x14ac:dyDescent="0.25">
      <c r="A16" s="42"/>
      <c r="B16" s="91" t="s">
        <v>128</v>
      </c>
    </row>
    <row r="17" spans="1:14" s="91" customFormat="1" x14ac:dyDescent="0.25">
      <c r="A17" s="42"/>
      <c r="B17" s="91" t="s">
        <v>129</v>
      </c>
    </row>
    <row r="18" spans="1:14" s="91" customFormat="1" x14ac:dyDescent="0.25">
      <c r="A18" s="42"/>
    </row>
    <row r="19" spans="1:14" x14ac:dyDescent="0.25">
      <c r="A19" s="42" t="s">
        <v>113</v>
      </c>
    </row>
    <row r="20" spans="1:14" x14ac:dyDescent="0.25">
      <c r="B20" t="s">
        <v>115</v>
      </c>
      <c r="K20" s="97" t="s">
        <v>139</v>
      </c>
      <c r="L20" s="91"/>
      <c r="M20" s="91"/>
    </row>
    <row r="21" spans="1:14" x14ac:dyDescent="0.25">
      <c r="B21" t="s">
        <v>136</v>
      </c>
      <c r="K21" s="91" t="s">
        <v>135</v>
      </c>
      <c r="L21" s="97" t="s">
        <v>141</v>
      </c>
      <c r="M21" s="91"/>
    </row>
    <row r="22" spans="1:14" x14ac:dyDescent="0.25">
      <c r="B22" t="s">
        <v>116</v>
      </c>
      <c r="K22" s="91">
        <v>350</v>
      </c>
      <c r="L22" s="91">
        <v>500</v>
      </c>
      <c r="M22" s="91">
        <f>K22/L22</f>
        <v>0.7</v>
      </c>
    </row>
    <row r="23" spans="1:14" x14ac:dyDescent="0.25">
      <c r="B23" t="s">
        <v>117</v>
      </c>
    </row>
    <row r="24" spans="1:14" x14ac:dyDescent="0.25">
      <c r="B24" t="s">
        <v>118</v>
      </c>
    </row>
    <row r="25" spans="1:14" x14ac:dyDescent="0.25">
      <c r="B25" t="s">
        <v>119</v>
      </c>
      <c r="H25" s="96"/>
    </row>
    <row r="26" spans="1:14" x14ac:dyDescent="0.25">
      <c r="B26" t="s">
        <v>120</v>
      </c>
      <c r="K26" s="91">
        <v>350</v>
      </c>
      <c r="L26" s="91">
        <v>500</v>
      </c>
      <c r="M26" s="95">
        <f>K26/L26</f>
        <v>0.7</v>
      </c>
      <c r="N26" s="91"/>
    </row>
    <row r="27" spans="1:14" x14ac:dyDescent="0.25">
      <c r="B27" t="s">
        <v>121</v>
      </c>
    </row>
    <row r="28" spans="1:14" x14ac:dyDescent="0.25">
      <c r="B28" t="s">
        <v>122</v>
      </c>
    </row>
    <row r="29" spans="1:14" x14ac:dyDescent="0.25">
      <c r="B29" t="s">
        <v>123</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8"/>
  <sheetViews>
    <sheetView tabSelected="1" workbookViewId="0">
      <selection activeCell="B14" activeCellId="1" sqref="B33:U33 B14:E14"/>
    </sheetView>
  </sheetViews>
  <sheetFormatPr defaultRowHeight="15" x14ac:dyDescent="0.25"/>
  <cols>
    <col min="1" max="1" width="44.140625" bestFit="1" customWidth="1"/>
    <col min="2" max="2" width="46.42578125" style="21" customWidth="1"/>
    <col min="3" max="5" width="9.140625" style="21"/>
    <col min="8" max="8" width="7.7109375" customWidth="1"/>
  </cols>
  <sheetData>
    <row r="1" spans="1:21" ht="21" x14ac:dyDescent="0.35">
      <c r="A1" s="2" t="s">
        <v>103</v>
      </c>
      <c r="B1" s="19"/>
      <c r="C1" s="23"/>
      <c r="D1" s="23"/>
      <c r="E1" s="23"/>
    </row>
    <row r="2" spans="1:21" ht="19.5" thickBot="1" x14ac:dyDescent="0.35">
      <c r="A2" s="1"/>
      <c r="B2" s="20"/>
    </row>
    <row r="3" spans="1:21" ht="19.5" thickBot="1" x14ac:dyDescent="0.35">
      <c r="A3" s="6" t="s">
        <v>0</v>
      </c>
      <c r="B3" s="172" t="s">
        <v>149</v>
      </c>
      <c r="C3" s="161"/>
      <c r="D3" s="161"/>
      <c r="E3" s="162"/>
    </row>
    <row r="4" spans="1:21" ht="15.75" thickBot="1" x14ac:dyDescent="0.3"/>
    <row r="5" spans="1:21" ht="19.5" thickBot="1" x14ac:dyDescent="0.35">
      <c r="A5" s="6" t="s">
        <v>1</v>
      </c>
      <c r="B5" s="172" t="s">
        <v>148</v>
      </c>
      <c r="C5" s="161"/>
      <c r="D5" s="161"/>
      <c r="E5" s="162"/>
    </row>
    <row r="6" spans="1:21" x14ac:dyDescent="0.25">
      <c r="B6" s="25"/>
      <c r="C6" s="25"/>
      <c r="D6" s="25"/>
      <c r="E6" s="25"/>
    </row>
    <row r="7" spans="1:21" ht="19.5" thickBot="1" x14ac:dyDescent="0.35">
      <c r="A7" s="7" t="s">
        <v>3</v>
      </c>
      <c r="B7" s="25"/>
      <c r="C7" s="25"/>
      <c r="D7" s="25"/>
      <c r="E7" s="25"/>
    </row>
    <row r="8" spans="1:21" ht="20.100000000000001" customHeight="1" thickBot="1" x14ac:dyDescent="0.3">
      <c r="A8" s="5" t="s">
        <v>2</v>
      </c>
      <c r="B8" s="160" t="s">
        <v>150</v>
      </c>
      <c r="C8" s="161"/>
      <c r="D8" s="161"/>
      <c r="E8" s="162"/>
      <c r="F8" s="30" t="s">
        <v>23</v>
      </c>
    </row>
    <row r="9" spans="1:21" ht="20.100000000000001" customHeight="1" thickBot="1" x14ac:dyDescent="0.3">
      <c r="A9" s="5" t="s">
        <v>4</v>
      </c>
      <c r="B9" s="160" t="s">
        <v>151</v>
      </c>
      <c r="C9" s="161"/>
      <c r="D9" s="161"/>
      <c r="E9" s="162"/>
      <c r="F9" s="30" t="s">
        <v>24</v>
      </c>
      <c r="G9" s="30"/>
      <c r="H9" s="30"/>
      <c r="I9" s="30"/>
      <c r="J9" s="30"/>
    </row>
    <row r="10" spans="1:21" ht="20.100000000000001" customHeight="1" thickBot="1" x14ac:dyDescent="0.3">
      <c r="A10" s="5" t="s">
        <v>5</v>
      </c>
      <c r="B10" s="166">
        <v>43862</v>
      </c>
      <c r="C10" s="161"/>
      <c r="D10" s="161"/>
      <c r="E10" s="162"/>
      <c r="F10" s="30" t="s">
        <v>24</v>
      </c>
    </row>
    <row r="11" spans="1:21" ht="20.100000000000001" customHeight="1" thickBot="1" x14ac:dyDescent="0.3">
      <c r="A11" s="5" t="s">
        <v>22</v>
      </c>
      <c r="B11" s="26" t="s">
        <v>152</v>
      </c>
      <c r="C11" s="27"/>
      <c r="D11" s="27"/>
      <c r="E11" s="28"/>
      <c r="F11" s="30" t="s">
        <v>24</v>
      </c>
    </row>
    <row r="12" spans="1:21" ht="20.100000000000001" customHeight="1" thickBot="1" x14ac:dyDescent="0.3">
      <c r="A12" s="5" t="s">
        <v>6</v>
      </c>
      <c r="B12" s="160" t="s">
        <v>153</v>
      </c>
      <c r="C12" s="161"/>
      <c r="D12" s="161"/>
      <c r="E12" s="162"/>
      <c r="F12" s="30" t="s">
        <v>25</v>
      </c>
      <c r="O12" s="34"/>
      <c r="P12" s="34"/>
      <c r="Q12" s="34"/>
      <c r="R12" s="34"/>
      <c r="S12" s="34"/>
      <c r="T12" s="34"/>
      <c r="U12" s="34"/>
    </row>
    <row r="13" spans="1:21" ht="20.100000000000001" customHeight="1" thickBot="1" x14ac:dyDescent="0.3">
      <c r="A13" s="5" t="s">
        <v>7</v>
      </c>
      <c r="B13" s="160" t="s">
        <v>154</v>
      </c>
      <c r="C13" s="161"/>
      <c r="D13" s="161"/>
      <c r="E13" s="174"/>
      <c r="F13" s="173" t="s">
        <v>26</v>
      </c>
      <c r="G13" s="173"/>
      <c r="H13" s="173"/>
      <c r="I13" s="173"/>
      <c r="J13" s="173"/>
      <c r="K13" s="173"/>
      <c r="L13" s="173"/>
      <c r="M13" s="173"/>
      <c r="N13" s="173"/>
      <c r="O13" s="32"/>
      <c r="P13" s="32"/>
      <c r="Q13" s="32"/>
      <c r="R13" s="32"/>
      <c r="S13" s="32"/>
      <c r="T13" s="32"/>
      <c r="U13" s="32"/>
    </row>
    <row r="14" spans="1:21" ht="52.5" customHeight="1" thickBot="1" x14ac:dyDescent="0.3">
      <c r="A14" s="31" t="s">
        <v>17</v>
      </c>
      <c r="B14" s="138" t="s">
        <v>156</v>
      </c>
      <c r="C14" s="161"/>
      <c r="D14" s="161"/>
      <c r="E14" s="174"/>
      <c r="F14" s="173"/>
      <c r="G14" s="173"/>
      <c r="H14" s="173"/>
      <c r="I14" s="173"/>
      <c r="J14" s="173"/>
      <c r="K14" s="173"/>
      <c r="L14" s="173"/>
      <c r="M14" s="173"/>
      <c r="N14" s="173"/>
      <c r="O14" s="32"/>
      <c r="P14" s="32"/>
      <c r="Q14" s="32"/>
      <c r="R14" s="32"/>
      <c r="S14" s="32"/>
      <c r="T14" s="32"/>
      <c r="U14" s="32"/>
    </row>
    <row r="15" spans="1:21" ht="20.100000000000001" customHeight="1" thickBot="1" x14ac:dyDescent="0.3">
      <c r="A15" s="3"/>
      <c r="B15" s="24"/>
      <c r="C15" s="24"/>
      <c r="D15" s="24"/>
      <c r="E15" s="24"/>
      <c r="F15" s="33"/>
      <c r="G15" s="33"/>
      <c r="H15" s="33"/>
      <c r="I15" s="33"/>
      <c r="J15" s="33"/>
      <c r="K15" s="33"/>
      <c r="L15" s="33"/>
      <c r="M15" s="33"/>
      <c r="N15" s="33"/>
      <c r="O15" s="33"/>
      <c r="P15" s="33"/>
      <c r="Q15" s="33"/>
      <c r="R15" s="33"/>
      <c r="S15" s="33"/>
      <c r="T15" s="33"/>
      <c r="U15" s="33"/>
    </row>
    <row r="16" spans="1:21" ht="207.95" customHeight="1" thickBot="1" x14ac:dyDescent="0.3">
      <c r="A16" s="17" t="s">
        <v>16</v>
      </c>
      <c r="B16" s="138" t="s">
        <v>155</v>
      </c>
      <c r="C16" s="139"/>
      <c r="D16" s="139"/>
      <c r="E16" s="139"/>
      <c r="F16" s="139"/>
      <c r="G16" s="139"/>
      <c r="H16" s="139"/>
      <c r="I16" s="139"/>
      <c r="J16" s="139"/>
      <c r="K16" s="139"/>
      <c r="L16" s="140"/>
      <c r="M16" s="35" t="s">
        <v>25</v>
      </c>
    </row>
    <row r="18" spans="1:21" ht="19.5" thickBot="1" x14ac:dyDescent="0.35">
      <c r="A18" s="8" t="s">
        <v>8</v>
      </c>
      <c r="H18" s="34"/>
    </row>
    <row r="19" spans="1:21" ht="20.100000000000001" customHeight="1" thickBot="1" x14ac:dyDescent="0.3">
      <c r="A19" s="18" t="s">
        <v>20</v>
      </c>
      <c r="B19" s="160" t="s">
        <v>157</v>
      </c>
      <c r="C19" s="161"/>
      <c r="D19" s="161"/>
      <c r="E19" s="162"/>
      <c r="F19" s="30" t="s">
        <v>24</v>
      </c>
      <c r="H19" s="80"/>
    </row>
    <row r="20" spans="1:21" ht="20.100000000000001" customHeight="1" thickBot="1" x14ac:dyDescent="0.3">
      <c r="A20" s="9" t="s">
        <v>9</v>
      </c>
      <c r="B20" s="160" t="s">
        <v>158</v>
      </c>
      <c r="C20" s="161"/>
      <c r="D20" s="161"/>
      <c r="E20" s="162"/>
      <c r="F20" s="30" t="s">
        <v>24</v>
      </c>
    </row>
    <row r="21" spans="1:21" ht="20.100000000000001" customHeight="1" thickBot="1" x14ac:dyDescent="0.3">
      <c r="A21" s="9" t="s">
        <v>10</v>
      </c>
      <c r="B21" s="163">
        <v>156.62</v>
      </c>
      <c r="C21" s="164"/>
      <c r="D21" s="164"/>
      <c r="E21" s="165"/>
      <c r="F21" s="30" t="s">
        <v>29</v>
      </c>
    </row>
    <row r="22" spans="1:21" ht="20.100000000000001" customHeight="1" thickBot="1" x14ac:dyDescent="0.3">
      <c r="A22" s="9" t="s">
        <v>21</v>
      </c>
      <c r="B22" s="166">
        <f ca="1">TODAY()</f>
        <v>44140</v>
      </c>
      <c r="C22" s="161"/>
      <c r="D22" s="161"/>
      <c r="E22" s="162"/>
    </row>
    <row r="23" spans="1:21" ht="20.100000000000001" customHeight="1" thickBot="1" x14ac:dyDescent="0.3">
      <c r="A23" s="9" t="s">
        <v>27</v>
      </c>
      <c r="B23" s="94"/>
      <c r="C23" s="94"/>
      <c r="D23" s="94"/>
      <c r="E23" s="94"/>
    </row>
    <row r="24" spans="1:21" ht="20.100000000000001" customHeight="1" thickBot="1" x14ac:dyDescent="0.3">
      <c r="A24" s="9" t="s">
        <v>11</v>
      </c>
      <c r="B24" s="167">
        <v>167.42</v>
      </c>
      <c r="C24" s="161"/>
      <c r="D24" s="161"/>
      <c r="E24" s="162"/>
      <c r="F24" s="30" t="s">
        <v>29</v>
      </c>
    </row>
    <row r="25" spans="1:21" ht="20.100000000000001" customHeight="1" thickBot="1" x14ac:dyDescent="0.3">
      <c r="A25" s="9" t="s">
        <v>12</v>
      </c>
      <c r="B25" s="167">
        <v>90.17</v>
      </c>
      <c r="C25" s="161"/>
      <c r="D25" s="161"/>
      <c r="E25" s="162"/>
      <c r="F25" s="30" t="s">
        <v>29</v>
      </c>
    </row>
    <row r="26" spans="1:21" ht="20.100000000000001" customHeight="1" thickBot="1" x14ac:dyDescent="0.3">
      <c r="A26" s="9" t="s">
        <v>28</v>
      </c>
      <c r="B26" s="114">
        <v>4035006</v>
      </c>
      <c r="C26" s="92"/>
      <c r="D26" s="92"/>
      <c r="E26" s="93"/>
      <c r="F26" s="30" t="s">
        <v>29</v>
      </c>
    </row>
    <row r="27" spans="1:21" ht="20.100000000000001" customHeight="1" thickBot="1" x14ac:dyDescent="0.3">
      <c r="A27" s="13" t="s">
        <v>13</v>
      </c>
      <c r="B27" s="167">
        <v>0.68</v>
      </c>
      <c r="C27" s="161"/>
      <c r="D27" s="161"/>
      <c r="E27" s="162"/>
      <c r="F27" s="30" t="s">
        <v>30</v>
      </c>
    </row>
    <row r="28" spans="1:21" ht="20.100000000000001" customHeight="1" x14ac:dyDescent="0.25">
      <c r="A28" s="16"/>
      <c r="B28" s="22"/>
    </row>
    <row r="29" spans="1:21" x14ac:dyDescent="0.25">
      <c r="A29" s="14"/>
    </row>
    <row r="30" spans="1:21" ht="22.5" customHeight="1" thickBot="1" x14ac:dyDescent="0.3">
      <c r="A30" s="15" t="s">
        <v>15</v>
      </c>
      <c r="B30" s="171"/>
      <c r="C30" s="146"/>
      <c r="D30" s="146"/>
      <c r="E30" s="146"/>
    </row>
    <row r="31" spans="1:21" ht="181.5" customHeight="1" thickBot="1" x14ac:dyDescent="0.3">
      <c r="A31" s="13" t="s">
        <v>31</v>
      </c>
      <c r="B31" s="138" t="s">
        <v>241</v>
      </c>
      <c r="C31" s="139"/>
      <c r="D31" s="139"/>
      <c r="E31" s="139"/>
      <c r="F31" s="139"/>
      <c r="G31" s="139"/>
      <c r="H31" s="139"/>
      <c r="I31" s="139"/>
      <c r="J31" s="139"/>
      <c r="K31" s="139"/>
      <c r="L31" s="139"/>
      <c r="M31" s="139"/>
      <c r="N31" s="139"/>
      <c r="O31" s="139"/>
      <c r="P31" s="139"/>
      <c r="Q31" s="139"/>
      <c r="R31" s="139"/>
      <c r="S31" s="139"/>
      <c r="T31" s="139"/>
      <c r="U31" s="140"/>
    </row>
    <row r="32" spans="1:21" ht="150.94999999999999" customHeight="1" thickBot="1" x14ac:dyDescent="0.3">
      <c r="A32" s="13" t="s">
        <v>32</v>
      </c>
      <c r="B32" s="168" t="s">
        <v>242</v>
      </c>
      <c r="C32" s="169"/>
      <c r="D32" s="169"/>
      <c r="E32" s="169"/>
      <c r="F32" s="169"/>
      <c r="G32" s="169"/>
      <c r="H32" s="169"/>
      <c r="I32" s="169"/>
      <c r="J32" s="169"/>
      <c r="K32" s="169"/>
      <c r="L32" s="169"/>
      <c r="M32" s="169"/>
      <c r="N32" s="169"/>
      <c r="O32" s="169"/>
      <c r="P32" s="169"/>
      <c r="Q32" s="169"/>
      <c r="R32" s="169"/>
      <c r="S32" s="169"/>
      <c r="T32" s="169"/>
      <c r="U32" s="170"/>
    </row>
    <row r="33" spans="1:21" ht="139.5" customHeight="1" thickBot="1" x14ac:dyDescent="0.3">
      <c r="A33" s="13" t="s">
        <v>33</v>
      </c>
      <c r="B33" s="168" t="s">
        <v>243</v>
      </c>
      <c r="C33" s="169"/>
      <c r="D33" s="169"/>
      <c r="E33" s="169"/>
      <c r="F33" s="169"/>
      <c r="G33" s="169"/>
      <c r="H33" s="169"/>
      <c r="I33" s="169"/>
      <c r="J33" s="169"/>
      <c r="K33" s="169"/>
      <c r="L33" s="169"/>
      <c r="M33" s="169"/>
      <c r="N33" s="169"/>
      <c r="O33" s="169"/>
      <c r="P33" s="169"/>
      <c r="Q33" s="169"/>
      <c r="R33" s="169"/>
      <c r="S33" s="169"/>
      <c r="T33" s="169"/>
      <c r="U33" s="170"/>
    </row>
    <row r="34" spans="1:21" x14ac:dyDescent="0.25">
      <c r="F34" s="29"/>
      <c r="G34" s="29"/>
      <c r="H34" s="29"/>
      <c r="I34" s="29"/>
      <c r="J34" s="29"/>
      <c r="K34" s="29"/>
      <c r="L34" s="29"/>
      <c r="M34" s="29"/>
      <c r="N34" s="29"/>
      <c r="O34" s="29"/>
      <c r="P34" s="29"/>
      <c r="Q34" s="29"/>
      <c r="R34" s="29"/>
      <c r="S34" s="29"/>
      <c r="T34" s="29"/>
      <c r="U34" s="29"/>
    </row>
    <row r="39" spans="1:21" ht="19.5" thickBot="1" x14ac:dyDescent="0.35">
      <c r="A39" s="12" t="s">
        <v>14</v>
      </c>
    </row>
    <row r="40" spans="1:21" ht="20.100000000000001" customHeight="1" thickBot="1" x14ac:dyDescent="0.3">
      <c r="A40" s="4" t="s">
        <v>34</v>
      </c>
      <c r="B40" s="154" t="s">
        <v>160</v>
      </c>
      <c r="C40" s="155"/>
      <c r="D40" s="155"/>
      <c r="E40" s="156"/>
      <c r="F40" s="157" t="s">
        <v>35</v>
      </c>
      <c r="G40" s="158"/>
      <c r="H40" s="158"/>
      <c r="I40" s="158"/>
      <c r="J40" s="158"/>
      <c r="K40" s="158"/>
      <c r="L40" s="158"/>
      <c r="M40" s="158"/>
      <c r="N40" s="158"/>
      <c r="O40" s="158"/>
      <c r="P40" s="158"/>
      <c r="Q40" s="158"/>
      <c r="R40" s="158"/>
      <c r="S40" s="158"/>
      <c r="T40" s="158"/>
      <c r="U40" s="159"/>
    </row>
    <row r="41" spans="1:21" ht="60.95" customHeight="1" thickBot="1" x14ac:dyDescent="0.3">
      <c r="A41" s="10" t="s">
        <v>36</v>
      </c>
      <c r="B41" s="138" t="s">
        <v>159</v>
      </c>
      <c r="C41" s="139"/>
      <c r="D41" s="139"/>
      <c r="E41" s="140"/>
    </row>
    <row r="42" spans="1:21" ht="86.1" customHeight="1" thickBot="1" x14ac:dyDescent="0.3">
      <c r="A42" s="11" t="s">
        <v>19</v>
      </c>
      <c r="B42" s="138" t="s">
        <v>161</v>
      </c>
      <c r="C42" s="139"/>
      <c r="D42" s="139"/>
      <c r="E42" s="140"/>
      <c r="F42" s="150"/>
      <c r="G42" s="151"/>
      <c r="H42" s="151"/>
      <c r="I42" s="151"/>
      <c r="J42" s="151"/>
      <c r="K42" s="151"/>
      <c r="L42" s="151"/>
      <c r="M42" s="151"/>
      <c r="N42" s="151"/>
      <c r="O42" s="151"/>
      <c r="P42" s="151"/>
      <c r="Q42" s="151"/>
      <c r="R42" s="151"/>
      <c r="S42" s="151"/>
      <c r="T42" s="151"/>
      <c r="U42" s="151"/>
    </row>
    <row r="43" spans="1:21" ht="81.599999999999994" customHeight="1" x14ac:dyDescent="0.25">
      <c r="A43" s="141" t="s">
        <v>18</v>
      </c>
      <c r="B43" s="144" t="s">
        <v>162</v>
      </c>
      <c r="C43" s="144"/>
      <c r="D43" s="144"/>
      <c r="E43" s="145"/>
      <c r="F43" s="152"/>
      <c r="G43" s="153"/>
      <c r="H43" s="153"/>
      <c r="I43" s="153"/>
      <c r="J43" s="153"/>
      <c r="K43" s="153"/>
      <c r="L43" s="153"/>
      <c r="M43" s="153"/>
      <c r="N43" s="153"/>
      <c r="O43" s="153"/>
      <c r="P43" s="153"/>
      <c r="Q43" s="153"/>
      <c r="R43" s="153"/>
      <c r="S43" s="153"/>
      <c r="T43" s="153"/>
      <c r="U43" s="153"/>
    </row>
    <row r="44" spans="1:21" x14ac:dyDescent="0.25">
      <c r="A44" s="142"/>
      <c r="B44" s="146"/>
      <c r="C44" s="146"/>
      <c r="D44" s="146"/>
      <c r="E44" s="147"/>
      <c r="F44" s="152"/>
      <c r="G44" s="153"/>
      <c r="H44" s="153"/>
      <c r="I44" s="153"/>
      <c r="J44" s="153"/>
      <c r="K44" s="153"/>
      <c r="L44" s="153"/>
      <c r="M44" s="153"/>
      <c r="N44" s="153"/>
      <c r="O44" s="153"/>
      <c r="P44" s="153"/>
      <c r="Q44" s="153"/>
      <c r="R44" s="153"/>
      <c r="S44" s="153"/>
      <c r="T44" s="153"/>
      <c r="U44" s="153"/>
    </row>
    <row r="45" spans="1:21" x14ac:dyDescent="0.25">
      <c r="A45" s="142"/>
      <c r="B45" s="146"/>
      <c r="C45" s="146"/>
      <c r="D45" s="146"/>
      <c r="E45" s="147"/>
      <c r="F45" s="152"/>
      <c r="G45" s="153"/>
      <c r="H45" s="153"/>
      <c r="I45" s="153"/>
      <c r="J45" s="153"/>
      <c r="K45" s="153"/>
      <c r="L45" s="153"/>
      <c r="M45" s="153"/>
      <c r="N45" s="153"/>
      <c r="O45" s="153"/>
      <c r="P45" s="153"/>
      <c r="Q45" s="153"/>
      <c r="R45" s="153"/>
      <c r="S45" s="153"/>
      <c r="T45" s="153"/>
      <c r="U45" s="153"/>
    </row>
    <row r="46" spans="1:21" x14ac:dyDescent="0.25">
      <c r="A46" s="142"/>
      <c r="B46" s="146"/>
      <c r="C46" s="146"/>
      <c r="D46" s="146"/>
      <c r="E46" s="147"/>
      <c r="F46" s="152"/>
      <c r="G46" s="153"/>
      <c r="H46" s="153"/>
      <c r="I46" s="153"/>
      <c r="J46" s="153"/>
      <c r="K46" s="153"/>
      <c r="L46" s="153"/>
      <c r="M46" s="153"/>
      <c r="N46" s="153"/>
      <c r="O46" s="153"/>
      <c r="P46" s="153"/>
      <c r="Q46" s="153"/>
      <c r="R46" s="153"/>
      <c r="S46" s="153"/>
      <c r="T46" s="153"/>
      <c r="U46" s="153"/>
    </row>
    <row r="47" spans="1:21" x14ac:dyDescent="0.25">
      <c r="A47" s="142"/>
      <c r="B47" s="146"/>
      <c r="C47" s="146"/>
      <c r="D47" s="146"/>
      <c r="E47" s="147"/>
      <c r="F47" s="152"/>
      <c r="G47" s="153"/>
      <c r="H47" s="153"/>
      <c r="I47" s="153"/>
      <c r="J47" s="153"/>
      <c r="K47" s="153"/>
      <c r="L47" s="153"/>
      <c r="M47" s="153"/>
      <c r="N47" s="153"/>
      <c r="O47" s="153"/>
      <c r="P47" s="153"/>
      <c r="Q47" s="153"/>
      <c r="R47" s="153"/>
      <c r="S47" s="153"/>
      <c r="T47" s="153"/>
      <c r="U47" s="153"/>
    </row>
    <row r="48" spans="1:21" ht="68.25" customHeight="1" thickBot="1" x14ac:dyDescent="0.3">
      <c r="A48" s="143"/>
      <c r="B48" s="148"/>
      <c r="C48" s="148"/>
      <c r="D48" s="148"/>
      <c r="E48" s="149"/>
      <c r="F48" s="152"/>
      <c r="G48" s="153"/>
      <c r="H48" s="153"/>
      <c r="I48" s="153"/>
      <c r="J48" s="153"/>
      <c r="K48" s="153"/>
      <c r="L48" s="153"/>
      <c r="M48" s="153"/>
      <c r="N48" s="153"/>
      <c r="O48" s="153"/>
      <c r="P48" s="153"/>
      <c r="Q48" s="153"/>
      <c r="R48" s="153"/>
      <c r="S48" s="153"/>
      <c r="T48" s="153"/>
      <c r="U48" s="153"/>
    </row>
  </sheetData>
  <mergeCells count="28">
    <mergeCell ref="B12:E12"/>
    <mergeCell ref="F13:N14"/>
    <mergeCell ref="B16:L16"/>
    <mergeCell ref="B31:U31"/>
    <mergeCell ref="B32:U32"/>
    <mergeCell ref="B13:E13"/>
    <mergeCell ref="B14:E14"/>
    <mergeCell ref="B19:E19"/>
    <mergeCell ref="B3:E3"/>
    <mergeCell ref="B5:E5"/>
    <mergeCell ref="B8:E8"/>
    <mergeCell ref="B9:E9"/>
    <mergeCell ref="B10:E10"/>
    <mergeCell ref="B40:E40"/>
    <mergeCell ref="F40:U40"/>
    <mergeCell ref="B20:E20"/>
    <mergeCell ref="B21:E21"/>
    <mergeCell ref="B22:E22"/>
    <mergeCell ref="B24:E24"/>
    <mergeCell ref="B25:E25"/>
    <mergeCell ref="B27:E27"/>
    <mergeCell ref="B33:U33"/>
    <mergeCell ref="B30:E30"/>
    <mergeCell ref="B41:E41"/>
    <mergeCell ref="B42:E42"/>
    <mergeCell ref="A43:A48"/>
    <mergeCell ref="B43:E48"/>
    <mergeCell ref="F42:U48"/>
  </mergeCells>
  <pageMargins left="0.7" right="0.7" top="0.75" bottom="0.75" header="0.3" footer="0.3"/>
  <pageSetup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9"/>
  <sheetViews>
    <sheetView topLeftCell="A4" workbookViewId="0">
      <selection activeCell="I12" sqref="I12"/>
    </sheetView>
  </sheetViews>
  <sheetFormatPr defaultRowHeight="15" x14ac:dyDescent="0.25"/>
  <cols>
    <col min="1" max="1" width="32.5703125" customWidth="1"/>
    <col min="2" max="4" width="15.28515625" bestFit="1" customWidth="1"/>
    <col min="5" max="5" width="27.42578125" customWidth="1"/>
    <col min="6" max="6" width="15.28515625" customWidth="1"/>
    <col min="7" max="7" width="14.140625" customWidth="1"/>
    <col min="8" max="8" width="13" customWidth="1"/>
    <col min="9" max="9" width="10" bestFit="1" customWidth="1"/>
  </cols>
  <sheetData>
    <row r="1" spans="1:13" ht="21.75" customHeight="1" thickBot="1" x14ac:dyDescent="0.4">
      <c r="A1" s="90" t="s">
        <v>104</v>
      </c>
      <c r="B1" s="90"/>
      <c r="C1" s="90"/>
      <c r="D1" s="90"/>
      <c r="E1" s="90"/>
      <c r="F1" s="39"/>
      <c r="G1" s="39"/>
      <c r="H1" s="39"/>
      <c r="I1" s="39"/>
      <c r="J1" s="39"/>
      <c r="K1" s="39"/>
      <c r="L1" s="39"/>
      <c r="M1" s="39"/>
    </row>
    <row r="2" spans="1:13" ht="19.5" thickBot="1" x14ac:dyDescent="0.35">
      <c r="A2" s="6" t="s">
        <v>1</v>
      </c>
      <c r="B2" s="176" t="s">
        <v>148</v>
      </c>
      <c r="C2" s="177"/>
      <c r="D2" s="177"/>
    </row>
    <row r="4" spans="1:13" ht="21" x14ac:dyDescent="0.35">
      <c r="A4" s="40" t="s">
        <v>37</v>
      </c>
      <c r="B4" s="40"/>
      <c r="C4" s="40"/>
      <c r="D4" s="40"/>
      <c r="E4" s="38"/>
      <c r="F4" s="39"/>
      <c r="G4" s="39"/>
      <c r="H4" s="39"/>
      <c r="I4" s="39"/>
      <c r="J4" s="39"/>
      <c r="K4" s="39"/>
      <c r="L4" s="39"/>
      <c r="M4" s="39"/>
    </row>
    <row r="5" spans="1:13" ht="61.5" customHeight="1" x14ac:dyDescent="0.25">
      <c r="A5" s="175" t="s">
        <v>47</v>
      </c>
      <c r="B5" s="175"/>
      <c r="C5" s="175"/>
      <c r="D5" s="175"/>
      <c r="E5" s="175"/>
      <c r="F5" s="39"/>
      <c r="G5" s="39"/>
      <c r="H5" s="39"/>
      <c r="I5" s="39"/>
      <c r="J5" s="39"/>
      <c r="K5" s="39"/>
      <c r="L5" s="39"/>
      <c r="M5" s="39"/>
    </row>
    <row r="6" spans="1:13" x14ac:dyDescent="0.25">
      <c r="A6" s="42" t="s">
        <v>142</v>
      </c>
      <c r="E6" s="42" t="s">
        <v>143</v>
      </c>
      <c r="F6" s="39"/>
      <c r="G6" s="39"/>
      <c r="H6" s="39"/>
      <c r="I6" s="39"/>
      <c r="J6" s="39"/>
      <c r="K6" s="39"/>
      <c r="L6" s="39"/>
      <c r="M6" s="39"/>
    </row>
    <row r="7" spans="1:13" x14ac:dyDescent="0.25">
      <c r="A7" s="111"/>
      <c r="B7" s="111"/>
      <c r="C7" s="111"/>
      <c r="D7" s="111"/>
      <c r="E7" s="81"/>
      <c r="F7" s="34"/>
      <c r="G7" s="34"/>
      <c r="H7" s="49"/>
      <c r="I7" s="49"/>
    </row>
    <row r="8" spans="1:13" x14ac:dyDescent="0.25">
      <c r="A8" s="111" t="s">
        <v>163</v>
      </c>
      <c r="B8" s="111"/>
      <c r="C8" s="111"/>
      <c r="D8" s="111"/>
      <c r="E8" s="81"/>
      <c r="F8" s="34"/>
      <c r="G8" s="34"/>
    </row>
    <row r="9" spans="1:13" ht="15.75" thickBot="1" x14ac:dyDescent="0.3">
      <c r="A9" s="119" t="s">
        <v>164</v>
      </c>
      <c r="B9" s="225">
        <v>2019</v>
      </c>
      <c r="C9" s="225">
        <v>2018</v>
      </c>
      <c r="D9" s="225">
        <v>2017</v>
      </c>
      <c r="E9" s="226">
        <v>2019</v>
      </c>
      <c r="F9" s="226">
        <v>2018</v>
      </c>
      <c r="G9" s="226">
        <v>2017</v>
      </c>
    </row>
    <row r="10" spans="1:13" ht="14.45" customHeight="1" x14ac:dyDescent="0.25">
      <c r="A10" s="115" t="s">
        <v>165</v>
      </c>
      <c r="B10" s="116">
        <v>77130</v>
      </c>
      <c r="C10" s="116">
        <v>74433</v>
      </c>
      <c r="D10" s="116">
        <v>71879</v>
      </c>
      <c r="E10" s="81">
        <f>B10/B10</f>
        <v>1</v>
      </c>
      <c r="F10" s="81">
        <f t="shared" ref="F10:G10" si="0">C10/C10</f>
        <v>1</v>
      </c>
      <c r="G10" s="81">
        <f t="shared" si="0"/>
        <v>1</v>
      </c>
    </row>
    <row r="11" spans="1:13" ht="14.45" customHeight="1" x14ac:dyDescent="0.25">
      <c r="A11" s="124" t="s">
        <v>166</v>
      </c>
      <c r="B11" s="125">
        <v>-54864</v>
      </c>
      <c r="C11" s="125">
        <v>-53299</v>
      </c>
      <c r="D11" s="125">
        <v>-51125</v>
      </c>
      <c r="E11" s="126">
        <f>-B11/B10</f>
        <v>0.71131855309218206</v>
      </c>
      <c r="F11" s="126">
        <f>-C11/C10</f>
        <v>0.71606679832869824</v>
      </c>
      <c r="G11" s="126">
        <f t="shared" ref="G11" si="1">-D11/D10</f>
        <v>0.71126476439572062</v>
      </c>
    </row>
    <row r="12" spans="1:13" ht="14.45" customHeight="1" x14ac:dyDescent="0.25">
      <c r="A12" s="117" t="s">
        <v>167</v>
      </c>
      <c r="B12" s="123">
        <v>22266</v>
      </c>
      <c r="C12" s="123">
        <v>21134</v>
      </c>
      <c r="D12" s="123">
        <v>20754</v>
      </c>
      <c r="E12" s="81">
        <f>B12/$B$10</f>
        <v>0.288681446907818</v>
      </c>
      <c r="F12" s="81">
        <f t="shared" ref="F12:G13" si="2">C12/$B$10</f>
        <v>0.27400492674705046</v>
      </c>
      <c r="G12" s="81">
        <f t="shared" si="2"/>
        <v>0.26907817969661613</v>
      </c>
    </row>
    <row r="13" spans="1:13" ht="14.45" customHeight="1" x14ac:dyDescent="0.25">
      <c r="A13" s="115" t="s">
        <v>168</v>
      </c>
      <c r="B13" s="116">
        <v>982</v>
      </c>
      <c r="C13" s="116">
        <v>923</v>
      </c>
      <c r="D13" s="116">
        <v>0</v>
      </c>
      <c r="E13" s="81">
        <f>B13/$B$10</f>
        <v>1.2731751588227667E-2</v>
      </c>
      <c r="F13" s="81">
        <f t="shared" si="2"/>
        <v>1.1966809283028653E-2</v>
      </c>
      <c r="G13" s="81">
        <f t="shared" si="2"/>
        <v>0</v>
      </c>
    </row>
    <row r="14" spans="1:13" ht="14.45" customHeight="1" x14ac:dyDescent="0.25">
      <c r="A14" s="115" t="s">
        <v>169</v>
      </c>
      <c r="B14" s="116">
        <v>-16233</v>
      </c>
      <c r="C14" s="116">
        <v>-15723</v>
      </c>
      <c r="D14" s="116">
        <v>-14248</v>
      </c>
      <c r="E14" s="81">
        <f>-B14/$B$10</f>
        <v>0.21046285492026448</v>
      </c>
      <c r="F14" s="81">
        <f t="shared" ref="F14:G16" si="3">-C14/$B$10</f>
        <v>0.20385064177362894</v>
      </c>
      <c r="G14" s="81">
        <f t="shared" si="3"/>
        <v>0.18472708414365357</v>
      </c>
    </row>
    <row r="15" spans="1:13" ht="14.45" customHeight="1" x14ac:dyDescent="0.25">
      <c r="A15" s="115" t="s">
        <v>170</v>
      </c>
      <c r="B15" s="116">
        <v>-2357</v>
      </c>
      <c r="C15" s="116">
        <v>-2224</v>
      </c>
      <c r="D15" s="116">
        <v>-2194</v>
      </c>
      <c r="E15" s="81">
        <f>-B15/$B$10</f>
        <v>3.0558796836509788E-2</v>
      </c>
      <c r="F15" s="81">
        <f t="shared" si="3"/>
        <v>2.8834435368857773E-2</v>
      </c>
      <c r="G15" s="81">
        <f t="shared" si="3"/>
        <v>2.8445481654349798E-2</v>
      </c>
    </row>
    <row r="16" spans="1:13" ht="14.45" customHeight="1" x14ac:dyDescent="0.25">
      <c r="A16" s="115" t="s">
        <v>171</v>
      </c>
      <c r="B16" s="116">
        <v>0</v>
      </c>
      <c r="C16" s="116">
        <v>0</v>
      </c>
      <c r="D16" s="116">
        <v>0</v>
      </c>
      <c r="E16" s="81">
        <f>-B16/$B$10</f>
        <v>0</v>
      </c>
      <c r="F16" s="81">
        <f t="shared" si="3"/>
        <v>0</v>
      </c>
      <c r="G16" s="81">
        <f t="shared" si="3"/>
        <v>0</v>
      </c>
    </row>
    <row r="17" spans="1:10" ht="14.45" customHeight="1" x14ac:dyDescent="0.25">
      <c r="A17" s="117" t="s">
        <v>172</v>
      </c>
      <c r="B17" s="118">
        <v>4658</v>
      </c>
      <c r="C17" s="118">
        <v>4110</v>
      </c>
      <c r="D17" s="118">
        <v>4312</v>
      </c>
      <c r="E17" s="81">
        <f>B17/$B$10</f>
        <v>6.0391546739271357E-2</v>
      </c>
      <c r="F17" s="81">
        <f t="shared" ref="F17:G17" si="4">C17/$B$10</f>
        <v>5.3286658887592375E-2</v>
      </c>
      <c r="G17" s="81">
        <f t="shared" si="4"/>
        <v>5.5905613898612733E-2</v>
      </c>
    </row>
    <row r="18" spans="1:10" ht="14.45" customHeight="1" x14ac:dyDescent="0.25">
      <c r="A18" s="115" t="s">
        <v>173</v>
      </c>
      <c r="B18" s="116">
        <v>-477</v>
      </c>
      <c r="C18" s="116">
        <v>-461</v>
      </c>
      <c r="D18" s="116">
        <v>-666</v>
      </c>
      <c r="E18" s="81">
        <f>-B18/$B$10</f>
        <v>6.1843640606767791E-3</v>
      </c>
      <c r="F18" s="81">
        <f t="shared" ref="F18:F19" si="5">-C18/$B$10</f>
        <v>5.9769220796058601E-3</v>
      </c>
      <c r="G18" s="81">
        <f t="shared" ref="G18:G19" si="6">-D18/$B$10</f>
        <v>8.6347724620770127E-3</v>
      </c>
    </row>
    <row r="19" spans="1:10" ht="14.45" customHeight="1" x14ac:dyDescent="0.25">
      <c r="A19" s="115" t="s">
        <v>174</v>
      </c>
      <c r="B19" s="116">
        <v>9</v>
      </c>
      <c r="C19" s="116">
        <v>27</v>
      </c>
      <c r="D19" s="116">
        <v>0</v>
      </c>
      <c r="E19" s="81">
        <f>-B19/$B$10</f>
        <v>-1.1668611435239207E-4</v>
      </c>
      <c r="F19" s="81">
        <f t="shared" si="5"/>
        <v>-3.5005834305717619E-4</v>
      </c>
      <c r="G19" s="81">
        <f t="shared" si="6"/>
        <v>0</v>
      </c>
    </row>
    <row r="20" spans="1:10" ht="14.45" customHeight="1" x14ac:dyDescent="0.25">
      <c r="A20" s="117" t="s">
        <v>175</v>
      </c>
      <c r="B20" s="118">
        <v>4190</v>
      </c>
      <c r="C20" s="118">
        <v>3676</v>
      </c>
      <c r="D20" s="118">
        <v>3646</v>
      </c>
      <c r="E20" s="81">
        <f>B20/$B$10</f>
        <v>5.4323868792946969E-2</v>
      </c>
      <c r="F20" s="81">
        <f t="shared" ref="F20:G20" si="7">C20/$B$10</f>
        <v>4.7659795151043689E-2</v>
      </c>
      <c r="G20" s="81">
        <f t="shared" si="7"/>
        <v>4.7270841436535718E-2</v>
      </c>
      <c r="H20" s="36"/>
      <c r="I20" s="36"/>
      <c r="J20" s="36"/>
    </row>
    <row r="21" spans="1:10" ht="14.45" customHeight="1" x14ac:dyDescent="0.25">
      <c r="A21" s="115" t="s">
        <v>176</v>
      </c>
      <c r="B21" s="116">
        <v>-921</v>
      </c>
      <c r="C21" s="116">
        <v>-746</v>
      </c>
      <c r="D21" s="116">
        <v>-718</v>
      </c>
      <c r="E21" s="81">
        <f>-B21/$B$10</f>
        <v>1.1940879035394788E-2</v>
      </c>
      <c r="F21" s="81">
        <f t="shared" ref="F21" si="8">-C21/$B$10</f>
        <v>9.6719823674316086E-3</v>
      </c>
      <c r="G21" s="81">
        <f t="shared" ref="G21" si="9">-D21/$B$10</f>
        <v>9.308958900557501E-3</v>
      </c>
    </row>
    <row r="22" spans="1:10" ht="14.45" customHeight="1" x14ac:dyDescent="0.25">
      <c r="A22" s="117" t="s">
        <v>177</v>
      </c>
      <c r="B22" s="118">
        <v>3269</v>
      </c>
      <c r="C22" s="118">
        <v>2930</v>
      </c>
      <c r="D22" s="118">
        <v>2928</v>
      </c>
      <c r="E22" s="81">
        <f>B22/$B$10</f>
        <v>4.2382989757552184E-2</v>
      </c>
      <c r="F22" s="81">
        <f t="shared" ref="F22:G22" si="10">C22/$B$10</f>
        <v>3.7987812783612081E-2</v>
      </c>
      <c r="G22" s="81">
        <f t="shared" si="10"/>
        <v>3.7961882535978216E-2</v>
      </c>
      <c r="H22" s="36"/>
      <c r="I22" s="36"/>
      <c r="J22" s="36"/>
    </row>
    <row r="23" spans="1:10" ht="14.45" customHeight="1" x14ac:dyDescent="0.25">
      <c r="A23" s="115" t="s">
        <v>178</v>
      </c>
      <c r="B23" s="116">
        <v>12</v>
      </c>
      <c r="C23" s="116">
        <v>7</v>
      </c>
      <c r="D23" s="116">
        <v>6</v>
      </c>
      <c r="E23" s="81">
        <f>-B23/$B$10</f>
        <v>-1.5558148580318941E-4</v>
      </c>
      <c r="F23" s="81">
        <f t="shared" ref="F23" si="11">-C23/$B$10</f>
        <v>-9.0755866718527156E-5</v>
      </c>
      <c r="G23" s="81">
        <f t="shared" ref="G23" si="12">-D23/$B$10</f>
        <v>-7.7790742901594705E-5</v>
      </c>
      <c r="H23" s="36"/>
      <c r="I23" s="36"/>
      <c r="J23" s="36"/>
    </row>
    <row r="24" spans="1:10" ht="14.45" customHeight="1" thickBot="1" x14ac:dyDescent="0.3">
      <c r="A24" s="120" t="s">
        <v>179</v>
      </c>
      <c r="B24" s="121">
        <v>3281</v>
      </c>
      <c r="C24" s="121">
        <v>2937</v>
      </c>
      <c r="D24" s="121">
        <v>2934</v>
      </c>
      <c r="E24" s="122">
        <f>B24/$B$10</f>
        <v>4.2538571243355375E-2</v>
      </c>
      <c r="F24" s="122">
        <f t="shared" ref="F24:G24" si="13">C24/$B$10</f>
        <v>3.8078568650330609E-2</v>
      </c>
      <c r="G24" s="122">
        <f t="shared" si="13"/>
        <v>3.8039673278879811E-2</v>
      </c>
      <c r="H24" s="36"/>
      <c r="I24" s="36"/>
      <c r="J24" s="36"/>
    </row>
    <row r="25" spans="1:10" ht="14.45" customHeight="1" thickTop="1" x14ac:dyDescent="0.25">
      <c r="A25" s="39"/>
      <c r="B25" s="36"/>
      <c r="C25" s="36"/>
      <c r="D25" s="36"/>
      <c r="E25" s="36"/>
      <c r="F25" s="36"/>
      <c r="G25" s="36"/>
      <c r="H25" s="36"/>
      <c r="I25" s="36"/>
      <c r="J25" s="36"/>
    </row>
    <row r="26" spans="1:10" ht="14.45" customHeight="1" x14ac:dyDescent="0.25">
      <c r="A26" s="111"/>
    </row>
    <row r="27" spans="1:10" ht="14.45" customHeight="1" x14ac:dyDescent="0.25">
      <c r="A27" s="39"/>
      <c r="B27" s="36"/>
      <c r="C27" s="36"/>
      <c r="D27" s="36"/>
      <c r="E27" s="36"/>
      <c r="F27" s="36"/>
      <c r="G27" s="36"/>
      <c r="H27" s="36"/>
      <c r="I27" s="36"/>
      <c r="J27" s="36"/>
    </row>
    <row r="28" spans="1:10" ht="14.45" customHeight="1" x14ac:dyDescent="0.25">
      <c r="A28" s="39"/>
      <c r="B28" s="36"/>
      <c r="C28" s="36"/>
      <c r="D28" s="36"/>
      <c r="E28" s="36"/>
      <c r="F28" s="36"/>
      <c r="G28" s="36"/>
      <c r="H28" s="36"/>
      <c r="I28" s="36"/>
      <c r="J28" s="36"/>
    </row>
    <row r="29" spans="1:10" ht="14.45" customHeight="1" x14ac:dyDescent="0.25">
      <c r="A29" s="39"/>
      <c r="B29" s="36"/>
      <c r="C29" s="36"/>
      <c r="D29" s="36"/>
      <c r="E29" s="36"/>
      <c r="F29" s="36"/>
      <c r="G29" s="36"/>
      <c r="H29" s="36"/>
      <c r="I29" s="36"/>
      <c r="J29" s="36"/>
    </row>
    <row r="30" spans="1:10" ht="14.45" customHeight="1" x14ac:dyDescent="0.3">
      <c r="A30" s="44"/>
    </row>
    <row r="31" spans="1:10" ht="14.45" customHeight="1" x14ac:dyDescent="0.25">
      <c r="A31" s="39"/>
      <c r="B31" s="36"/>
      <c r="C31" s="36"/>
      <c r="D31" s="36"/>
      <c r="E31" s="36"/>
      <c r="F31" s="36"/>
      <c r="G31" s="36"/>
      <c r="H31" s="36"/>
      <c r="I31" s="36"/>
      <c r="J31" s="36"/>
    </row>
    <row r="32" spans="1:10" ht="14.45" customHeight="1" x14ac:dyDescent="0.25">
      <c r="A32" s="39"/>
      <c r="B32" s="36"/>
      <c r="C32" s="36"/>
      <c r="D32" s="36"/>
      <c r="E32" s="36"/>
      <c r="F32" s="36"/>
      <c r="G32" s="36"/>
      <c r="H32" s="36"/>
      <c r="I32" s="36"/>
      <c r="J32" s="36"/>
    </row>
    <row r="33" spans="1:10" ht="14.45" customHeight="1" x14ac:dyDescent="0.25">
      <c r="A33" s="111"/>
    </row>
    <row r="34" spans="1:10" ht="14.45" customHeight="1" x14ac:dyDescent="0.3">
      <c r="A34" s="44"/>
    </row>
    <row r="35" spans="1:10" ht="14.45" customHeight="1" x14ac:dyDescent="0.25">
      <c r="A35" s="39"/>
      <c r="B35" s="36"/>
      <c r="C35" s="36"/>
      <c r="D35" s="36"/>
      <c r="E35" s="36"/>
      <c r="F35" s="36"/>
      <c r="G35" s="36"/>
      <c r="H35" s="36"/>
      <c r="I35" s="36"/>
      <c r="J35" s="36"/>
    </row>
    <row r="36" spans="1:10" ht="14.45" customHeight="1" x14ac:dyDescent="0.25">
      <c r="A36" s="39"/>
      <c r="B36" s="36"/>
      <c r="C36" s="36"/>
      <c r="D36" s="36"/>
      <c r="E36" s="36"/>
      <c r="F36" s="36"/>
      <c r="G36" s="36"/>
      <c r="H36" s="36"/>
      <c r="I36" s="36"/>
      <c r="J36" s="36"/>
    </row>
    <row r="37" spans="1:10" ht="14.45" customHeight="1" x14ac:dyDescent="0.25">
      <c r="A37" s="39"/>
      <c r="B37" s="36"/>
      <c r="C37" s="36"/>
      <c r="D37" s="36"/>
      <c r="E37" s="36"/>
      <c r="F37" s="36"/>
      <c r="G37" s="36"/>
      <c r="H37" s="36"/>
      <c r="I37" s="36"/>
      <c r="J37" s="36"/>
    </row>
    <row r="38" spans="1:10" ht="14.45" customHeight="1" x14ac:dyDescent="0.25">
      <c r="A38" s="39"/>
      <c r="B38" s="36"/>
      <c r="C38" s="36"/>
      <c r="D38" s="36"/>
      <c r="E38" s="36"/>
      <c r="F38" s="36"/>
      <c r="G38" s="36"/>
      <c r="H38" s="36"/>
      <c r="I38" s="36"/>
      <c r="J38" s="36"/>
    </row>
    <row r="39" spans="1:10" ht="14.45" customHeight="1" x14ac:dyDescent="0.25">
      <c r="A39" s="39"/>
      <c r="B39" s="36"/>
      <c r="C39" s="36"/>
      <c r="D39" s="36"/>
      <c r="E39" s="36"/>
      <c r="F39" s="36"/>
      <c r="G39" s="36"/>
      <c r="H39" s="36"/>
      <c r="I39" s="36"/>
      <c r="J39" s="36"/>
    </row>
    <row r="40" spans="1:10" ht="14.45" customHeight="1" x14ac:dyDescent="0.25">
      <c r="A40" s="111"/>
    </row>
    <row r="41" spans="1:10" ht="14.45" customHeight="1" x14ac:dyDescent="0.25">
      <c r="A41" s="111"/>
    </row>
    <row r="42" spans="1:10" ht="14.45" customHeight="1" x14ac:dyDescent="0.25">
      <c r="A42" s="111"/>
    </row>
    <row r="43" spans="1:10" ht="14.45" customHeight="1" x14ac:dyDescent="0.25">
      <c r="A43" s="111"/>
    </row>
    <row r="44" spans="1:10" ht="14.45" customHeight="1" x14ac:dyDescent="0.25">
      <c r="A44" s="111"/>
    </row>
    <row r="45" spans="1:10" ht="14.45" customHeight="1" x14ac:dyDescent="0.25">
      <c r="A45" s="111"/>
    </row>
    <row r="46" spans="1:10" ht="14.45" customHeight="1" x14ac:dyDescent="0.25"/>
    <row r="47" spans="1:10" ht="14.45" customHeight="1" x14ac:dyDescent="0.25"/>
    <row r="48" spans="1:10" ht="14.45" customHeight="1" x14ac:dyDescent="0.25"/>
    <row r="49" ht="14.45" customHeight="1" x14ac:dyDescent="0.25"/>
    <row r="50" ht="14.45" customHeight="1" x14ac:dyDescent="0.25"/>
    <row r="51" ht="14.45" customHeight="1" x14ac:dyDescent="0.25"/>
    <row r="52" ht="14.45" customHeight="1" x14ac:dyDescent="0.25"/>
    <row r="53" ht="14.45" customHeight="1" x14ac:dyDescent="0.25"/>
    <row r="54" ht="14.45" customHeight="1" x14ac:dyDescent="0.25"/>
    <row r="55" ht="14.45" customHeight="1" x14ac:dyDescent="0.25"/>
    <row r="56" ht="14.45" customHeight="1" x14ac:dyDescent="0.25"/>
    <row r="57" ht="14.45" customHeight="1" x14ac:dyDescent="0.25"/>
    <row r="58" ht="14.45" customHeight="1" x14ac:dyDescent="0.25"/>
    <row r="59" ht="14.45" customHeight="1" x14ac:dyDescent="0.25"/>
    <row r="60" ht="14.45" customHeight="1" x14ac:dyDescent="0.25"/>
    <row r="61" ht="14.45" customHeight="1" x14ac:dyDescent="0.25"/>
    <row r="62" ht="14.45" customHeight="1" x14ac:dyDescent="0.25"/>
    <row r="63" ht="14.45" customHeight="1" x14ac:dyDescent="0.25"/>
    <row r="64" ht="14.45" customHeight="1" x14ac:dyDescent="0.25"/>
    <row r="65" ht="14.45" customHeight="1" x14ac:dyDescent="0.25"/>
    <row r="66" ht="14.45" customHeight="1" x14ac:dyDescent="0.25"/>
    <row r="67" ht="14.45" customHeight="1" x14ac:dyDescent="0.25"/>
    <row r="68" ht="14.45" customHeight="1" x14ac:dyDescent="0.25"/>
    <row r="69" ht="14.45" customHeight="1" x14ac:dyDescent="0.25"/>
  </sheetData>
  <mergeCells count="2">
    <mergeCell ref="A5:E5"/>
    <mergeCell ref="B2:D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8"/>
  <sheetViews>
    <sheetView topLeftCell="A17" workbookViewId="0">
      <selection activeCell="B18" sqref="B18:M18"/>
    </sheetView>
  </sheetViews>
  <sheetFormatPr defaultRowHeight="15" x14ac:dyDescent="0.25"/>
  <cols>
    <col min="1" max="1" width="55.7109375" customWidth="1"/>
    <col min="2" max="2" width="25.42578125" hidden="1" customWidth="1"/>
    <col min="8" max="8" width="11.42578125" bestFit="1" customWidth="1"/>
  </cols>
  <sheetData>
    <row r="1" spans="1:16" ht="21.75" thickBot="1" x14ac:dyDescent="0.4">
      <c r="A1" s="2" t="s">
        <v>105</v>
      </c>
      <c r="B1" s="2"/>
      <c r="C1" s="37"/>
      <c r="D1" s="37"/>
      <c r="E1" s="37"/>
      <c r="F1" s="37"/>
      <c r="H1" s="38"/>
      <c r="I1" s="39"/>
      <c r="J1" s="39"/>
      <c r="K1" s="39"/>
      <c r="L1" s="39"/>
      <c r="M1" s="39"/>
      <c r="N1" s="39"/>
      <c r="O1" s="39"/>
      <c r="P1" s="39"/>
    </row>
    <row r="2" spans="1:16" ht="19.5" thickBot="1" x14ac:dyDescent="0.35">
      <c r="A2" s="6" t="s">
        <v>1</v>
      </c>
      <c r="B2" s="176"/>
      <c r="C2" s="177"/>
      <c r="D2" s="177"/>
      <c r="E2" s="177"/>
      <c r="F2" s="179"/>
    </row>
    <row r="4" spans="1:16" ht="21" x14ac:dyDescent="0.35">
      <c r="A4" s="40" t="s">
        <v>37</v>
      </c>
      <c r="B4" s="40"/>
      <c r="C4" s="40"/>
      <c r="D4" s="40"/>
      <c r="E4" s="37"/>
      <c r="F4" s="37"/>
      <c r="H4" s="38"/>
      <c r="I4" s="39"/>
      <c r="J4" s="39"/>
      <c r="K4" s="39"/>
      <c r="L4" s="39"/>
      <c r="M4" s="39"/>
      <c r="N4" s="39"/>
      <c r="O4" s="39"/>
      <c r="P4" s="39"/>
    </row>
    <row r="5" spans="1:16" x14ac:dyDescent="0.25">
      <c r="A5" s="42" t="s">
        <v>45</v>
      </c>
    </row>
    <row r="7" spans="1:16" ht="87" customHeight="1" x14ac:dyDescent="0.25">
      <c r="A7" s="180" t="s">
        <v>40</v>
      </c>
      <c r="B7" s="181"/>
      <c r="C7" s="182" t="s">
        <v>180</v>
      </c>
      <c r="D7" s="183"/>
      <c r="E7" s="183"/>
      <c r="F7" s="183"/>
      <c r="G7" s="183"/>
      <c r="H7" s="183"/>
      <c r="I7" s="183"/>
      <c r="J7" s="183"/>
      <c r="K7" s="183"/>
      <c r="L7" s="183"/>
      <c r="M7" s="184"/>
    </row>
    <row r="8" spans="1:16" x14ac:dyDescent="0.25">
      <c r="A8" s="185"/>
      <c r="B8" s="186"/>
    </row>
    <row r="9" spans="1:16" ht="74.45" customHeight="1" x14ac:dyDescent="0.25">
      <c r="A9" s="187" t="s">
        <v>41</v>
      </c>
      <c r="B9" s="188"/>
      <c r="C9" s="187" t="s">
        <v>181</v>
      </c>
      <c r="D9" s="189"/>
      <c r="E9" s="189"/>
      <c r="F9" s="189"/>
      <c r="G9" s="189"/>
      <c r="H9" s="189"/>
      <c r="I9" s="189"/>
      <c r="J9" s="189"/>
      <c r="K9" s="189"/>
      <c r="L9" s="189"/>
      <c r="M9" s="188"/>
    </row>
    <row r="10" spans="1:16" x14ac:dyDescent="0.25">
      <c r="A10" s="185"/>
      <c r="B10" s="186"/>
    </row>
    <row r="11" spans="1:16" ht="64.5" customHeight="1" x14ac:dyDescent="0.25">
      <c r="A11" s="187" t="s">
        <v>42</v>
      </c>
      <c r="B11" s="188"/>
      <c r="C11" s="180" t="s">
        <v>182</v>
      </c>
      <c r="D11" s="190"/>
      <c r="E11" s="190"/>
      <c r="F11" s="190"/>
      <c r="G11" s="190"/>
      <c r="H11" s="190"/>
      <c r="I11" s="190"/>
      <c r="J11" s="190"/>
      <c r="K11" s="190"/>
      <c r="L11" s="190"/>
      <c r="M11" s="191"/>
    </row>
    <row r="12" spans="1:16" x14ac:dyDescent="0.25">
      <c r="A12" s="178"/>
      <c r="B12" s="178"/>
    </row>
    <row r="13" spans="1:16" ht="90" customHeight="1" x14ac:dyDescent="0.25">
      <c r="A13" s="193" t="s">
        <v>46</v>
      </c>
      <c r="B13" s="194"/>
      <c r="C13" s="187" t="s">
        <v>183</v>
      </c>
      <c r="D13" s="189"/>
      <c r="E13" s="189"/>
      <c r="F13" s="189"/>
      <c r="G13" s="189"/>
      <c r="H13" s="189"/>
      <c r="I13" s="189"/>
      <c r="J13" s="189"/>
      <c r="K13" s="189"/>
      <c r="L13" s="189"/>
      <c r="M13" s="188"/>
    </row>
    <row r="14" spans="1:16" x14ac:dyDescent="0.25">
      <c r="A14" s="195" t="s">
        <v>38</v>
      </c>
      <c r="B14" s="196"/>
    </row>
    <row r="15" spans="1:16" ht="83.45" customHeight="1" x14ac:dyDescent="0.25">
      <c r="A15" s="193" t="s">
        <v>43</v>
      </c>
      <c r="B15" s="194"/>
      <c r="C15" s="187" t="s">
        <v>184</v>
      </c>
      <c r="D15" s="189"/>
      <c r="E15" s="189"/>
      <c r="F15" s="189"/>
      <c r="G15" s="189"/>
      <c r="H15" s="189"/>
      <c r="I15" s="189"/>
      <c r="J15" s="189"/>
      <c r="K15" s="189"/>
      <c r="L15" s="189"/>
      <c r="M15" s="188"/>
    </row>
    <row r="17" spans="1:13" ht="18.75" x14ac:dyDescent="0.3">
      <c r="A17" s="44"/>
    </row>
    <row r="18" spans="1:13" ht="140.25" customHeight="1" x14ac:dyDescent="0.25">
      <c r="A18" s="47" t="s">
        <v>44</v>
      </c>
      <c r="B18" s="192" t="s">
        <v>185</v>
      </c>
      <c r="C18" s="192"/>
      <c r="D18" s="192"/>
      <c r="E18" s="192"/>
      <c r="F18" s="192"/>
      <c r="G18" s="192"/>
      <c r="H18" s="192"/>
      <c r="I18" s="192"/>
      <c r="J18" s="192"/>
      <c r="K18" s="192"/>
      <c r="L18" s="192"/>
      <c r="M18" s="192"/>
    </row>
  </sheetData>
  <mergeCells count="16">
    <mergeCell ref="B18:M18"/>
    <mergeCell ref="A13:B13"/>
    <mergeCell ref="C13:M13"/>
    <mergeCell ref="A14:B14"/>
    <mergeCell ref="A15:B15"/>
    <mergeCell ref="C15:M15"/>
    <mergeCell ref="A12:B12"/>
    <mergeCell ref="B2:F2"/>
    <mergeCell ref="A7:B7"/>
    <mergeCell ref="C7:M7"/>
    <mergeCell ref="A8:B8"/>
    <mergeCell ref="A9:B9"/>
    <mergeCell ref="C9:M9"/>
    <mergeCell ref="A10:B10"/>
    <mergeCell ref="A11:B11"/>
    <mergeCell ref="C11:M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0"/>
  <sheetViews>
    <sheetView zoomScale="110" zoomScaleNormal="110" workbookViewId="0">
      <selection activeCell="H17" sqref="H17"/>
    </sheetView>
  </sheetViews>
  <sheetFormatPr defaultRowHeight="15" x14ac:dyDescent="0.25"/>
  <cols>
    <col min="1" max="1" width="49.140625" customWidth="1"/>
    <col min="2" max="2" width="15.28515625" customWidth="1"/>
    <col min="3" max="3" width="12.28515625" bestFit="1" customWidth="1"/>
    <col min="4" max="4" width="10.85546875" customWidth="1"/>
    <col min="5" max="5" width="2.28515625" customWidth="1"/>
    <col min="6" max="6" width="16.28515625" customWidth="1"/>
    <col min="7" max="8" width="10.85546875" bestFit="1" customWidth="1"/>
  </cols>
  <sheetData>
    <row r="1" spans="1:14" ht="21.75" thickBot="1" x14ac:dyDescent="0.4">
      <c r="A1" s="2" t="s">
        <v>106</v>
      </c>
      <c r="B1" s="2"/>
      <c r="C1" s="37"/>
      <c r="D1" s="37"/>
      <c r="F1" s="38"/>
      <c r="G1" s="39"/>
      <c r="H1" s="39"/>
      <c r="I1" s="39"/>
      <c r="J1" s="39"/>
      <c r="K1" s="39"/>
      <c r="L1" s="39"/>
      <c r="M1" s="39"/>
      <c r="N1" s="39"/>
    </row>
    <row r="2" spans="1:14" ht="19.5" thickBot="1" x14ac:dyDescent="0.35">
      <c r="A2" s="6" t="s">
        <v>1</v>
      </c>
      <c r="B2" s="176" t="s">
        <v>190</v>
      </c>
      <c r="C2" s="177"/>
      <c r="D2" s="177"/>
    </row>
    <row r="4" spans="1:14" ht="21" x14ac:dyDescent="0.35">
      <c r="A4" s="40" t="s">
        <v>48</v>
      </c>
      <c r="B4" s="40"/>
      <c r="C4" s="40"/>
      <c r="D4" s="40"/>
      <c r="F4" s="38"/>
      <c r="G4" s="39"/>
      <c r="H4" s="39"/>
      <c r="I4" s="39"/>
      <c r="J4" s="39"/>
      <c r="K4" s="39"/>
      <c r="L4" s="39"/>
      <c r="M4" s="39"/>
      <c r="N4" s="39"/>
    </row>
    <row r="5" spans="1:14" x14ac:dyDescent="0.25">
      <c r="A5" t="s">
        <v>49</v>
      </c>
      <c r="F5" s="38"/>
      <c r="G5" s="39"/>
      <c r="H5" s="39"/>
      <c r="I5" s="39"/>
      <c r="J5" s="39"/>
      <c r="K5" s="39"/>
      <c r="L5" s="39"/>
      <c r="M5" s="39"/>
      <c r="N5" s="39"/>
    </row>
    <row r="6" spans="1:14" x14ac:dyDescent="0.25">
      <c r="A6" s="45"/>
      <c r="B6" s="45"/>
      <c r="C6" s="45"/>
      <c r="D6" s="45"/>
      <c r="E6" s="45"/>
      <c r="F6" s="38"/>
      <c r="G6" s="39"/>
      <c r="H6" s="39"/>
      <c r="I6" s="39"/>
      <c r="J6" s="39"/>
      <c r="K6" s="39"/>
      <c r="L6" s="39"/>
      <c r="M6" s="39"/>
      <c r="N6" s="39"/>
    </row>
    <row r="7" spans="1:14" ht="14.45" customHeight="1" x14ac:dyDescent="0.25">
      <c r="A7" s="46" t="s">
        <v>144</v>
      </c>
      <c r="B7" s="105"/>
      <c r="C7" s="105"/>
      <c r="D7" s="87"/>
      <c r="E7" s="106"/>
      <c r="F7" s="197" t="s">
        <v>145</v>
      </c>
      <c r="G7" s="197"/>
      <c r="H7" s="197"/>
      <c r="I7" s="197"/>
      <c r="J7" s="197"/>
      <c r="K7" s="39"/>
      <c r="L7" s="39"/>
      <c r="M7" s="39"/>
      <c r="N7" s="39"/>
    </row>
    <row r="8" spans="1:14" x14ac:dyDescent="0.25">
      <c r="A8" s="42" t="s">
        <v>191</v>
      </c>
      <c r="B8" s="42">
        <v>2019</v>
      </c>
      <c r="C8" s="42">
        <v>2018</v>
      </c>
      <c r="D8" s="111"/>
      <c r="E8" s="99"/>
      <c r="F8" s="42">
        <v>2019</v>
      </c>
      <c r="G8" s="42">
        <v>2018</v>
      </c>
      <c r="H8" s="111"/>
      <c r="I8" s="111"/>
    </row>
    <row r="9" spans="1:14" ht="14.45" customHeight="1" x14ac:dyDescent="0.25">
      <c r="A9" s="111" t="s">
        <v>192</v>
      </c>
      <c r="B9" s="129">
        <v>2577</v>
      </c>
      <c r="C9" s="130">
        <v>1556</v>
      </c>
      <c r="D9" s="111"/>
      <c r="E9" s="100"/>
      <c r="F9" s="49">
        <f>B9/$B$23</f>
        <v>6.0371081853535118E-2</v>
      </c>
      <c r="G9" s="49">
        <f>C9/$C$23</f>
        <v>3.7684669411479778E-2</v>
      </c>
      <c r="H9" s="111"/>
      <c r="I9" s="111"/>
    </row>
    <row r="10" spans="1:14" ht="14.45" customHeight="1" x14ac:dyDescent="0.25">
      <c r="A10" s="111" t="s">
        <v>73</v>
      </c>
      <c r="B10" s="129">
        <v>8899</v>
      </c>
      <c r="C10" s="130">
        <v>9497</v>
      </c>
      <c r="D10" s="111"/>
      <c r="E10" s="100"/>
      <c r="F10" s="49">
        <f t="shared" ref="F10:G23" si="0">B10/$B$23</f>
        <v>0.20847584688188164</v>
      </c>
      <c r="G10" s="49">
        <f t="shared" ref="G10:G23" si="1">C10/$C$23</f>
        <v>0.23000726568176313</v>
      </c>
      <c r="I10" s="111"/>
    </row>
    <row r="11" spans="1:14" ht="14.45" customHeight="1" x14ac:dyDescent="0.25">
      <c r="A11" s="112" t="s">
        <v>186</v>
      </c>
      <c r="B11" s="131">
        <v>1333</v>
      </c>
      <c r="C11" s="132">
        <v>1466</v>
      </c>
      <c r="D11" s="111"/>
      <c r="E11" s="100"/>
      <c r="F11" s="49">
        <f t="shared" si="0"/>
        <v>3.122803729560043E-2</v>
      </c>
      <c r="G11" s="49">
        <f t="shared" si="1"/>
        <v>3.5504964882538147E-2</v>
      </c>
      <c r="H11" s="111"/>
      <c r="I11" s="111"/>
    </row>
    <row r="12" spans="1:14" ht="14.45" customHeight="1" x14ac:dyDescent="0.25">
      <c r="A12" s="42" t="s">
        <v>193</v>
      </c>
      <c r="B12" s="133">
        <f>SUM(B9:B11)</f>
        <v>12809</v>
      </c>
      <c r="C12" s="133">
        <f>SUM(C9:C11)</f>
        <v>12519</v>
      </c>
      <c r="D12" s="111"/>
      <c r="E12" s="100"/>
      <c r="F12" s="222">
        <f t="shared" si="0"/>
        <v>0.30007496603101719</v>
      </c>
      <c r="G12" s="222">
        <f t="shared" si="1"/>
        <v>0.30319689997578109</v>
      </c>
      <c r="H12" s="111"/>
      <c r="I12" s="111"/>
    </row>
    <row r="13" spans="1:14" ht="14.45" customHeight="1" x14ac:dyDescent="0.25">
      <c r="A13" s="111" t="s">
        <v>194</v>
      </c>
      <c r="B13" s="129"/>
      <c r="C13" s="129"/>
      <c r="D13" s="111"/>
      <c r="E13" s="100"/>
      <c r="F13" s="49">
        <f t="shared" si="0"/>
        <v>0</v>
      </c>
      <c r="G13" s="49">
        <f t="shared" si="1"/>
        <v>0</v>
      </c>
      <c r="H13" s="111"/>
      <c r="I13" s="111"/>
    </row>
    <row r="14" spans="1:14" ht="14.45" customHeight="1" x14ac:dyDescent="0.25">
      <c r="A14" s="111" t="s">
        <v>195</v>
      </c>
      <c r="B14" s="129">
        <v>6036</v>
      </c>
      <c r="C14" s="129">
        <v>6064</v>
      </c>
      <c r="D14" s="111"/>
      <c r="E14" s="100"/>
      <c r="F14" s="49">
        <f t="shared" si="0"/>
        <v>0.1414046760061847</v>
      </c>
      <c r="G14" s="49">
        <f t="shared" si="1"/>
        <v>0.14686364737224508</v>
      </c>
      <c r="H14" s="111"/>
      <c r="I14" s="111"/>
    </row>
    <row r="15" spans="1:14" ht="14.45" customHeight="1" x14ac:dyDescent="0.25">
      <c r="A15" s="111" t="s">
        <v>196</v>
      </c>
      <c r="B15" s="129">
        <v>30603</v>
      </c>
      <c r="C15" s="129">
        <v>29240</v>
      </c>
      <c r="D15" s="111"/>
      <c r="E15" s="100"/>
      <c r="F15" s="49">
        <f t="shared" si="0"/>
        <v>0.71693295225600895</v>
      </c>
      <c r="G15" s="49">
        <f t="shared" si="1"/>
        <v>0.70816178251392592</v>
      </c>
      <c r="H15" s="111"/>
      <c r="I15" s="111"/>
    </row>
    <row r="16" spans="1:14" ht="14.45" customHeight="1" x14ac:dyDescent="0.25">
      <c r="A16" s="111" t="s">
        <v>197</v>
      </c>
      <c r="B16" s="129">
        <v>6083</v>
      </c>
      <c r="C16" s="129">
        <v>5912</v>
      </c>
      <c r="D16" s="111"/>
      <c r="E16" s="100"/>
      <c r="F16" s="49">
        <f t="shared" si="0"/>
        <v>0.14250573958674975</v>
      </c>
      <c r="G16" s="49">
        <f t="shared" si="1"/>
        <v>0.14318236861225478</v>
      </c>
      <c r="H16" s="111"/>
      <c r="I16" s="111"/>
    </row>
    <row r="17" spans="1:11" ht="14.45" customHeight="1" x14ac:dyDescent="0.25">
      <c r="A17" s="111" t="s">
        <v>198</v>
      </c>
      <c r="B17" s="129">
        <v>2692</v>
      </c>
      <c r="C17" s="129">
        <v>254</v>
      </c>
      <c r="D17" s="111"/>
      <c r="E17" s="100"/>
      <c r="F17" s="49">
        <f t="shared" si="0"/>
        <v>6.3065173593215576E-2</v>
      </c>
      <c r="G17" s="49">
        <f t="shared" si="1"/>
        <v>6.151610559457496E-3</v>
      </c>
      <c r="H17" s="111"/>
      <c r="I17" s="111"/>
    </row>
    <row r="18" spans="1:11" ht="14.45" customHeight="1" x14ac:dyDescent="0.25">
      <c r="A18" s="111" t="s">
        <v>199</v>
      </c>
      <c r="B18" s="129">
        <v>533</v>
      </c>
      <c r="C18" s="129">
        <v>460</v>
      </c>
      <c r="D18" s="111"/>
      <c r="E18" s="100"/>
      <c r="F18" s="49">
        <f t="shared" si="0"/>
        <v>1.2486529541301597E-2</v>
      </c>
      <c r="G18" s="49">
        <f t="shared" si="1"/>
        <v>1.1140712036812788E-2</v>
      </c>
      <c r="H18" s="111"/>
      <c r="I18" s="111"/>
    </row>
    <row r="19" spans="1:11" ht="14.45" customHeight="1" x14ac:dyDescent="0.25">
      <c r="A19" s="112" t="s">
        <v>200</v>
      </c>
      <c r="B19" s="131">
        <v>-19664</v>
      </c>
      <c r="C19" s="131">
        <v>-18687</v>
      </c>
      <c r="D19" s="111"/>
      <c r="E19" s="223"/>
      <c r="F19" s="222">
        <f t="shared" si="0"/>
        <v>-0.46066626060066534</v>
      </c>
      <c r="G19" s="222">
        <f t="shared" si="1"/>
        <v>-0.45257931702591425</v>
      </c>
      <c r="H19" s="36"/>
      <c r="I19" s="36"/>
      <c r="J19" s="36"/>
    </row>
    <row r="20" spans="1:11" ht="14.45" customHeight="1" x14ac:dyDescent="0.25">
      <c r="A20" s="111" t="s">
        <v>187</v>
      </c>
      <c r="B20" s="129">
        <f>SUM(B14:B19)</f>
        <v>26283</v>
      </c>
      <c r="C20" s="129">
        <f>SUM(C14:C19)</f>
        <v>23243</v>
      </c>
      <c r="D20" s="111"/>
      <c r="E20" s="100"/>
      <c r="F20" s="49">
        <f t="shared" si="0"/>
        <v>0.61572881038279526</v>
      </c>
      <c r="G20" s="49">
        <f t="shared" si="1"/>
        <v>0.56292080406878175</v>
      </c>
      <c r="H20" s="111"/>
      <c r="I20" s="111"/>
    </row>
    <row r="21" spans="1:11" ht="14.45" customHeight="1" x14ac:dyDescent="0.25">
      <c r="A21" s="111" t="s">
        <v>188</v>
      </c>
      <c r="B21" s="129">
        <v>2236</v>
      </c>
      <c r="C21" s="130">
        <v>1965</v>
      </c>
      <c r="D21" s="111"/>
      <c r="E21" s="100"/>
      <c r="F21" s="49">
        <f t="shared" si="0"/>
        <v>5.2382514173265241E-2</v>
      </c>
      <c r="G21" s="49">
        <f t="shared" si="1"/>
        <v>4.7590215548558974E-2</v>
      </c>
      <c r="H21" s="36"/>
      <c r="I21" s="36"/>
      <c r="J21" s="36"/>
    </row>
    <row r="22" spans="1:11" ht="14.45" customHeight="1" x14ac:dyDescent="0.25">
      <c r="A22" s="111" t="s">
        <v>189</v>
      </c>
      <c r="B22" s="129">
        <v>1358</v>
      </c>
      <c r="C22" s="130">
        <v>1273</v>
      </c>
      <c r="D22" s="111"/>
      <c r="E22" s="100"/>
      <c r="F22" s="49">
        <f t="shared" si="0"/>
        <v>3.1813709412922268E-2</v>
      </c>
      <c r="G22" s="49">
        <f t="shared" si="1"/>
        <v>3.0830709614918867E-2</v>
      </c>
      <c r="H22" s="36"/>
      <c r="I22" s="36"/>
      <c r="J22" s="36"/>
    </row>
    <row r="23" spans="1:11" ht="14.45" customHeight="1" x14ac:dyDescent="0.25">
      <c r="A23" s="42" t="s">
        <v>74</v>
      </c>
      <c r="B23" s="133">
        <f>B12+B20+B21+B22</f>
        <v>42686</v>
      </c>
      <c r="C23" s="134">
        <v>41290</v>
      </c>
      <c r="D23" s="127"/>
      <c r="E23" s="100"/>
      <c r="F23" s="222">
        <f t="shared" si="0"/>
        <v>1</v>
      </c>
      <c r="G23" s="222">
        <f t="shared" si="1"/>
        <v>1</v>
      </c>
      <c r="H23" s="36"/>
      <c r="I23" s="36"/>
      <c r="J23" s="36"/>
    </row>
    <row r="24" spans="1:11" ht="14.45" customHeight="1" x14ac:dyDescent="0.25">
      <c r="A24" s="111" t="s">
        <v>201</v>
      </c>
      <c r="B24" s="129"/>
      <c r="C24" s="129"/>
      <c r="D24" s="111"/>
      <c r="E24" s="100"/>
      <c r="F24" s="49"/>
      <c r="G24" s="49"/>
      <c r="H24" s="111"/>
      <c r="I24" s="111"/>
    </row>
    <row r="25" spans="1:11" ht="14.45" customHeight="1" x14ac:dyDescent="0.25">
      <c r="A25" s="111" t="s">
        <v>202</v>
      </c>
      <c r="B25" s="130">
        <v>9920</v>
      </c>
      <c r="C25" s="130">
        <v>9761</v>
      </c>
      <c r="D25" s="111"/>
      <c r="E25" s="100"/>
      <c r="F25" s="220">
        <f>B25/$B$40</f>
        <v>0.23188947848243296</v>
      </c>
      <c r="G25" s="220">
        <f>C25/$C$40</f>
        <v>0.23640106563332525</v>
      </c>
      <c r="H25" s="36"/>
      <c r="I25" s="36"/>
      <c r="J25" s="36"/>
    </row>
    <row r="26" spans="1:11" ht="14.45" customHeight="1" x14ac:dyDescent="0.25">
      <c r="A26" s="111" t="s">
        <v>203</v>
      </c>
      <c r="B26" s="130">
        <v>4406</v>
      </c>
      <c r="C26" s="130">
        <v>4201</v>
      </c>
      <c r="D26" s="111"/>
      <c r="E26" s="100"/>
      <c r="F26" s="220">
        <f t="shared" ref="F26:F40" si="2">B26/$B$40</f>
        <v>0.10299445989854836</v>
      </c>
      <c r="G26" s="220">
        <f t="shared" ref="G26:G40" si="3">C26/$C$40</f>
        <v>0.10174376362315331</v>
      </c>
      <c r="H26" s="111"/>
      <c r="I26" s="111"/>
    </row>
    <row r="27" spans="1:11" ht="14.45" customHeight="1" x14ac:dyDescent="0.25">
      <c r="A27" s="111" t="s">
        <v>204</v>
      </c>
      <c r="B27" s="130">
        <v>161</v>
      </c>
      <c r="C27" s="130">
        <v>1052</v>
      </c>
      <c r="D27" s="111"/>
      <c r="E27" s="101"/>
      <c r="F27" s="220">
        <f t="shared" si="2"/>
        <v>3.7635288342410997E-3</v>
      </c>
      <c r="G27" s="220">
        <f t="shared" si="3"/>
        <v>2.5478324049406635E-2</v>
      </c>
      <c r="H27" s="111"/>
      <c r="I27" s="111"/>
    </row>
    <row r="28" spans="1:11" ht="14.45" customHeight="1" x14ac:dyDescent="0.25">
      <c r="A28" s="51" t="s">
        <v>205</v>
      </c>
      <c r="B28" s="135">
        <f>SUM(B25:B27)</f>
        <v>14487</v>
      </c>
      <c r="C28" s="135">
        <f>SUM(C25:C27)</f>
        <v>15014</v>
      </c>
      <c r="D28" s="87"/>
      <c r="E28" s="102"/>
      <c r="F28" s="221">
        <f t="shared" si="2"/>
        <v>0.33864746721522243</v>
      </c>
      <c r="G28" s="221">
        <f t="shared" si="3"/>
        <v>0.36362315330588518</v>
      </c>
      <c r="H28" s="36"/>
      <c r="I28" s="36"/>
      <c r="J28" s="36"/>
      <c r="K28" s="36"/>
    </row>
    <row r="29" spans="1:11" ht="14.45" customHeight="1" x14ac:dyDescent="0.25">
      <c r="A29" s="50" t="s">
        <v>206</v>
      </c>
      <c r="B29" s="136">
        <v>11338</v>
      </c>
      <c r="C29" s="136">
        <v>10223</v>
      </c>
      <c r="D29" s="87"/>
      <c r="E29" s="102"/>
      <c r="F29" s="220">
        <f t="shared" si="2"/>
        <v>0.26503658337034525</v>
      </c>
      <c r="G29" s="220">
        <f t="shared" si="3"/>
        <v>0.24759021554855898</v>
      </c>
      <c r="H29" s="36"/>
      <c r="I29" s="36"/>
      <c r="J29" s="36"/>
      <c r="K29" s="36"/>
    </row>
    <row r="30" spans="1:11" ht="14.45" customHeight="1" x14ac:dyDescent="0.25">
      <c r="A30" s="50" t="s">
        <v>207</v>
      </c>
      <c r="B30" s="136">
        <v>2275</v>
      </c>
      <c r="C30" s="136">
        <v>2004</v>
      </c>
      <c r="D30" s="87"/>
      <c r="E30" s="103"/>
      <c r="F30" s="220">
        <f t="shared" si="2"/>
        <v>5.3180298744711189E-2</v>
      </c>
      <c r="G30" s="220">
        <f t="shared" si="3"/>
        <v>4.8534754177767016E-2</v>
      </c>
      <c r="H30" s="36"/>
      <c r="I30" s="36"/>
      <c r="J30" s="36"/>
      <c r="K30" s="36"/>
    </row>
    <row r="31" spans="1:11" ht="14.45" customHeight="1" x14ac:dyDescent="0.25">
      <c r="A31" s="45" t="s">
        <v>208</v>
      </c>
      <c r="B31" s="136">
        <v>1122</v>
      </c>
      <c r="C31" s="136">
        <v>972</v>
      </c>
      <c r="D31" s="83"/>
      <c r="E31" s="103"/>
      <c r="F31" s="220">
        <f t="shared" si="2"/>
        <v>2.6227822062226794E-2</v>
      </c>
      <c r="G31" s="220">
        <f t="shared" si="3"/>
        <v>2.3540808912569631E-2</v>
      </c>
      <c r="H31" s="111"/>
      <c r="I31" s="111"/>
    </row>
    <row r="32" spans="1:11" ht="14.45" customHeight="1" x14ac:dyDescent="0.25">
      <c r="A32" s="50" t="s">
        <v>209</v>
      </c>
      <c r="B32" s="136">
        <v>1724</v>
      </c>
      <c r="C32" s="136">
        <v>1780</v>
      </c>
      <c r="D32" s="87"/>
      <c r="E32" s="103"/>
      <c r="F32" s="220">
        <f t="shared" si="2"/>
        <v>4.0300147268519604E-2</v>
      </c>
      <c r="G32" s="220">
        <f t="shared" si="3"/>
        <v>4.3109711794623397E-2</v>
      </c>
      <c r="H32" s="36"/>
      <c r="I32" s="36"/>
      <c r="J32" s="36"/>
      <c r="K32" s="36"/>
    </row>
    <row r="33" spans="1:11" ht="14.45" customHeight="1" x14ac:dyDescent="0.25">
      <c r="A33" s="51" t="s">
        <v>210</v>
      </c>
      <c r="B33" s="135">
        <f>SUM(B29:B32)</f>
        <v>16459</v>
      </c>
      <c r="C33" s="135">
        <f>SUM(C29:C32)</f>
        <v>14979</v>
      </c>
      <c r="D33" s="87"/>
      <c r="E33" s="103"/>
      <c r="F33" s="221">
        <f t="shared" si="2"/>
        <v>0.38474485144580284</v>
      </c>
      <c r="G33" s="221">
        <f t="shared" si="3"/>
        <v>0.36277549043351903</v>
      </c>
      <c r="H33" s="36"/>
      <c r="I33" s="36"/>
      <c r="J33" s="36"/>
      <c r="K33" s="36"/>
    </row>
    <row r="34" spans="1:11" ht="14.45" customHeight="1" x14ac:dyDescent="0.25">
      <c r="A34" s="50" t="s">
        <v>211</v>
      </c>
      <c r="B34" s="137"/>
      <c r="C34" s="137"/>
      <c r="D34" s="83"/>
      <c r="E34" s="103"/>
      <c r="F34" s="220">
        <f t="shared" si="2"/>
        <v>0</v>
      </c>
      <c r="G34" s="220">
        <f t="shared" si="3"/>
        <v>0</v>
      </c>
      <c r="H34" s="111"/>
      <c r="I34" s="111"/>
    </row>
    <row r="35" spans="1:11" ht="14.45" customHeight="1" x14ac:dyDescent="0.25">
      <c r="A35" s="45" t="s">
        <v>212</v>
      </c>
      <c r="B35" s="136">
        <v>42</v>
      </c>
      <c r="C35" s="136">
        <v>43</v>
      </c>
      <c r="D35" s="83"/>
      <c r="E35" s="103"/>
      <c r="F35" s="220">
        <f t="shared" si="2"/>
        <v>9.8179013067159113E-4</v>
      </c>
      <c r="G35" s="220">
        <f t="shared" si="3"/>
        <v>1.0414143860498911E-3</v>
      </c>
      <c r="H35" s="111"/>
      <c r="I35" s="111"/>
    </row>
    <row r="36" spans="1:11" ht="14.45" customHeight="1" x14ac:dyDescent="0.25">
      <c r="A36" s="50" t="s">
        <v>213</v>
      </c>
      <c r="B36" s="136">
        <v>6226</v>
      </c>
      <c r="C36" s="136">
        <v>6042</v>
      </c>
      <c r="D36" s="87"/>
      <c r="E36" s="103"/>
      <c r="F36" s="220">
        <f t="shared" si="2"/>
        <v>0.14553869889431731</v>
      </c>
      <c r="G36" s="220">
        <f t="shared" si="3"/>
        <v>0.14633083070961492</v>
      </c>
      <c r="H36" s="36"/>
      <c r="I36" s="36"/>
      <c r="J36" s="36"/>
      <c r="K36" s="36"/>
    </row>
    <row r="37" spans="1:11" ht="14.45" customHeight="1" x14ac:dyDescent="0.25">
      <c r="A37" s="50" t="s">
        <v>214</v>
      </c>
      <c r="B37" s="136">
        <v>6433</v>
      </c>
      <c r="C37" s="136">
        <v>6017</v>
      </c>
      <c r="D37" s="87"/>
      <c r="E37" s="103"/>
      <c r="F37" s="220">
        <f t="shared" si="2"/>
        <v>0.15037752168119872</v>
      </c>
      <c r="G37" s="220">
        <f t="shared" si="3"/>
        <v>0.14572535722935334</v>
      </c>
      <c r="H37" s="36"/>
      <c r="I37" s="36"/>
      <c r="J37" s="36"/>
      <c r="K37" s="36"/>
    </row>
    <row r="38" spans="1:11" ht="14.45" customHeight="1" x14ac:dyDescent="0.25">
      <c r="A38" s="50" t="s">
        <v>215</v>
      </c>
      <c r="B38" s="136">
        <v>-868</v>
      </c>
      <c r="C38" s="136">
        <v>-805</v>
      </c>
      <c r="D38" s="87"/>
      <c r="E38" s="103"/>
      <c r="F38" s="220">
        <f t="shared" si="2"/>
        <v>-2.0290329367212884E-2</v>
      </c>
      <c r="G38" s="220">
        <f t="shared" si="3"/>
        <v>-1.9496246064422379E-2</v>
      </c>
      <c r="H38" s="36"/>
      <c r="I38" s="36"/>
      <c r="J38" s="36"/>
      <c r="K38" s="36"/>
    </row>
    <row r="39" spans="1:11" ht="14.45" customHeight="1" x14ac:dyDescent="0.25">
      <c r="A39" s="51" t="s">
        <v>216</v>
      </c>
      <c r="B39" s="135">
        <f>SUM(B35:B38)</f>
        <v>11833</v>
      </c>
      <c r="C39" s="135">
        <f>SUM(C35:C38)</f>
        <v>11297</v>
      </c>
      <c r="D39" s="87"/>
      <c r="E39" s="103"/>
      <c r="F39" s="221">
        <f t="shared" si="2"/>
        <v>0.27660768133897473</v>
      </c>
      <c r="G39" s="221">
        <f t="shared" si="3"/>
        <v>0.27360135626059578</v>
      </c>
      <c r="H39" s="36"/>
      <c r="I39" s="36"/>
      <c r="J39" s="36"/>
      <c r="K39" s="36"/>
    </row>
    <row r="40" spans="1:11" ht="14.45" customHeight="1" x14ac:dyDescent="0.25">
      <c r="A40" s="51" t="s">
        <v>217</v>
      </c>
      <c r="B40" s="135">
        <f>B28+B33+B39</f>
        <v>42779</v>
      </c>
      <c r="C40" s="135">
        <f>C28+C33+C39</f>
        <v>41290</v>
      </c>
      <c r="D40" s="87"/>
      <c r="E40" s="103"/>
      <c r="F40" s="221">
        <f t="shared" si="2"/>
        <v>1</v>
      </c>
      <c r="G40" s="221">
        <f t="shared" si="3"/>
        <v>1</v>
      </c>
      <c r="H40" s="36"/>
      <c r="I40" s="36"/>
      <c r="J40" s="36"/>
      <c r="K40" s="36"/>
    </row>
    <row r="41" spans="1:11" ht="14.45" customHeight="1" x14ac:dyDescent="0.25">
      <c r="A41" s="50"/>
      <c r="B41" s="84"/>
      <c r="C41" s="89"/>
      <c r="D41" s="83"/>
      <c r="E41" s="103"/>
      <c r="F41" s="45"/>
      <c r="G41" s="111"/>
      <c r="H41" s="111"/>
      <c r="I41" s="111"/>
    </row>
    <row r="42" spans="1:11" ht="14.45" customHeight="1" x14ac:dyDescent="0.25">
      <c r="A42" s="50"/>
      <c r="B42" s="84"/>
      <c r="C42" s="89"/>
      <c r="D42" s="128"/>
      <c r="E42" s="103"/>
      <c r="F42" s="45"/>
      <c r="G42" s="111"/>
      <c r="H42" s="111"/>
      <c r="I42" s="111"/>
    </row>
    <row r="43" spans="1:11" ht="14.45" customHeight="1" x14ac:dyDescent="0.25">
      <c r="A43" s="50"/>
      <c r="B43" s="84"/>
      <c r="C43" s="89"/>
      <c r="D43" s="83"/>
      <c r="E43" s="103"/>
      <c r="F43" s="45"/>
      <c r="G43" s="111"/>
      <c r="H43" s="111"/>
      <c r="I43" s="111"/>
    </row>
    <row r="44" spans="1:11" ht="14.45" customHeight="1" x14ac:dyDescent="0.25">
      <c r="A44" s="50"/>
      <c r="B44" s="84"/>
      <c r="C44" s="86"/>
      <c r="D44" s="83"/>
      <c r="E44" s="103"/>
      <c r="F44" s="45"/>
      <c r="G44" s="111"/>
      <c r="H44" s="111"/>
      <c r="I44" s="111"/>
    </row>
    <row r="45" spans="1:11" ht="14.45" customHeight="1" x14ac:dyDescent="0.25">
      <c r="A45" s="50"/>
      <c r="B45" s="84"/>
      <c r="C45" s="85"/>
      <c r="D45" s="83"/>
      <c r="E45" s="103"/>
      <c r="F45" s="45"/>
    </row>
    <row r="46" spans="1:11" ht="14.45" customHeight="1" x14ac:dyDescent="0.25">
      <c r="A46" s="50"/>
      <c r="B46" s="84"/>
      <c r="C46" s="85"/>
      <c r="D46" s="83"/>
      <c r="E46" s="103"/>
      <c r="F46" s="45"/>
    </row>
    <row r="47" spans="1:11" ht="14.45" customHeight="1" x14ac:dyDescent="0.25">
      <c r="A47" s="50"/>
      <c r="B47" s="84"/>
      <c r="C47" s="85"/>
      <c r="D47" s="83"/>
      <c r="E47" s="103"/>
      <c r="F47" s="45"/>
    </row>
    <row r="48" spans="1:11" ht="14.45" customHeight="1" x14ac:dyDescent="0.25">
      <c r="A48" s="50"/>
      <c r="B48" s="84"/>
      <c r="C48" s="85"/>
      <c r="D48" s="83"/>
      <c r="E48" s="103"/>
      <c r="F48" s="45"/>
    </row>
    <row r="49" spans="1:6" ht="14.45" customHeight="1" x14ac:dyDescent="0.25">
      <c r="A49" s="50"/>
      <c r="B49" s="84"/>
      <c r="C49" s="82"/>
      <c r="D49" s="83"/>
      <c r="E49" s="103"/>
      <c r="F49" s="45"/>
    </row>
    <row r="50" spans="1:6" ht="14.45" customHeight="1" x14ac:dyDescent="0.25">
      <c r="A50" s="50"/>
      <c r="B50" s="84"/>
      <c r="C50" s="84"/>
      <c r="D50" s="83"/>
      <c r="E50" s="103"/>
      <c r="F50" s="45"/>
    </row>
    <row r="51" spans="1:6" ht="14.45" customHeight="1" x14ac:dyDescent="0.25">
      <c r="A51" s="50"/>
      <c r="B51" s="88"/>
      <c r="C51" s="88"/>
      <c r="D51" s="83"/>
      <c r="E51" s="100"/>
      <c r="F51" s="45"/>
    </row>
    <row r="52" spans="1:6" ht="14.45" customHeight="1" x14ac:dyDescent="0.25">
      <c r="A52" s="45"/>
      <c r="B52" s="83"/>
      <c r="C52" s="83"/>
      <c r="D52" s="83"/>
      <c r="E52" s="99"/>
      <c r="F52" s="45"/>
    </row>
    <row r="53" spans="1:6" ht="14.45" customHeight="1" x14ac:dyDescent="0.25">
      <c r="A53" s="45"/>
      <c r="B53" s="83"/>
      <c r="C53" s="83"/>
      <c r="D53" s="83"/>
      <c r="E53" s="99"/>
      <c r="F53" s="45"/>
    </row>
    <row r="54" spans="1:6" ht="14.45" customHeight="1" x14ac:dyDescent="0.25">
      <c r="A54" s="45"/>
      <c r="B54" s="83"/>
      <c r="C54" s="83"/>
      <c r="D54" s="83"/>
      <c r="E54" s="99"/>
      <c r="F54" s="45"/>
    </row>
    <row r="55" spans="1:6" ht="14.45" customHeight="1" x14ac:dyDescent="0.25">
      <c r="A55" s="45"/>
      <c r="B55" s="83"/>
      <c r="C55" s="83"/>
      <c r="D55" s="83"/>
      <c r="E55" s="99"/>
      <c r="F55" s="45"/>
    </row>
    <row r="56" spans="1:6" ht="14.45" customHeight="1" x14ac:dyDescent="0.25">
      <c r="A56" s="45"/>
      <c r="B56" s="83"/>
      <c r="C56" s="83"/>
      <c r="D56" s="83"/>
      <c r="E56" s="99"/>
      <c r="F56" s="45"/>
    </row>
    <row r="57" spans="1:6" ht="14.45" customHeight="1" x14ac:dyDescent="0.25">
      <c r="A57" s="45"/>
      <c r="B57" s="83"/>
      <c r="C57" s="83"/>
      <c r="D57" s="83"/>
      <c r="E57" s="99"/>
      <c r="F57" s="45"/>
    </row>
    <row r="58" spans="1:6" ht="14.45" customHeight="1" x14ac:dyDescent="0.25">
      <c r="A58" s="45"/>
      <c r="B58" s="83"/>
      <c r="C58" s="83"/>
      <c r="D58" s="83"/>
      <c r="E58" s="99"/>
      <c r="F58" s="45"/>
    </row>
    <row r="59" spans="1:6" ht="14.45" customHeight="1" x14ac:dyDescent="0.25">
      <c r="A59" s="45"/>
      <c r="B59" s="83"/>
      <c r="C59" s="83"/>
      <c r="D59" s="83"/>
      <c r="E59" s="99"/>
      <c r="F59" s="45"/>
    </row>
    <row r="60" spans="1:6" ht="14.45" customHeight="1" x14ac:dyDescent="0.25">
      <c r="A60" s="45"/>
      <c r="B60" s="83"/>
      <c r="C60" s="83"/>
      <c r="D60" s="83"/>
      <c r="E60" s="99"/>
      <c r="F60" s="45"/>
    </row>
    <row r="61" spans="1:6" ht="14.45" customHeight="1" x14ac:dyDescent="0.25">
      <c r="A61" s="45"/>
      <c r="B61" s="83"/>
      <c r="C61" s="83"/>
      <c r="D61" s="83"/>
      <c r="E61" s="99"/>
      <c r="F61" s="45"/>
    </row>
    <row r="62" spans="1:6" ht="14.45" customHeight="1" x14ac:dyDescent="0.25">
      <c r="A62" s="45"/>
      <c r="B62" s="45"/>
      <c r="C62" s="45"/>
      <c r="D62" s="45"/>
      <c r="E62" s="104"/>
      <c r="F62" s="45"/>
    </row>
    <row r="63" spans="1:6" ht="14.45" customHeight="1" x14ac:dyDescent="0.25">
      <c r="E63" s="98"/>
    </row>
    <row r="64" spans="1:6" ht="14.45" customHeight="1" x14ac:dyDescent="0.25">
      <c r="E64" s="98"/>
    </row>
    <row r="65" spans="5:5" ht="14.45" customHeight="1" x14ac:dyDescent="0.25">
      <c r="E65" s="98"/>
    </row>
    <row r="66" spans="5:5" ht="14.45" customHeight="1" x14ac:dyDescent="0.25">
      <c r="E66" s="98"/>
    </row>
    <row r="67" spans="5:5" ht="14.45" customHeight="1" x14ac:dyDescent="0.25">
      <c r="E67" s="98"/>
    </row>
    <row r="68" spans="5:5" ht="14.45" customHeight="1" x14ac:dyDescent="0.25">
      <c r="E68" s="98"/>
    </row>
    <row r="69" spans="5:5" ht="14.45" customHeight="1" x14ac:dyDescent="0.25"/>
    <row r="70" spans="5:5" ht="14.45" customHeight="1" x14ac:dyDescent="0.25"/>
  </sheetData>
  <mergeCells count="2">
    <mergeCell ref="B2:D2"/>
    <mergeCell ref="F7:J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8"/>
  <sheetViews>
    <sheetView zoomScale="130" zoomScaleNormal="130" workbookViewId="0">
      <selection activeCell="B18" sqref="B18:M18"/>
    </sheetView>
  </sheetViews>
  <sheetFormatPr defaultRowHeight="15" x14ac:dyDescent="0.25"/>
  <cols>
    <col min="1" max="1" width="41.140625" customWidth="1"/>
    <col min="3" max="4" width="10.140625" bestFit="1" customWidth="1"/>
    <col min="15" max="15" width="12" bestFit="1" customWidth="1"/>
  </cols>
  <sheetData>
    <row r="1" spans="1:23" s="61" customFormat="1" ht="21" x14ac:dyDescent="0.35">
      <c r="A1" s="2" t="s">
        <v>107</v>
      </c>
      <c r="B1" s="2"/>
      <c r="C1" s="37"/>
      <c r="D1" s="37"/>
      <c r="E1" s="37"/>
      <c r="F1" s="37"/>
      <c r="H1" s="38"/>
      <c r="I1" s="39"/>
      <c r="J1" s="39"/>
      <c r="K1" s="39"/>
      <c r="L1" s="39"/>
      <c r="M1" s="39"/>
      <c r="N1" s="39"/>
      <c r="O1" s="39"/>
      <c r="P1" s="39"/>
    </row>
    <row r="2" spans="1:23" x14ac:dyDescent="0.25">
      <c r="A2" t="s">
        <v>51</v>
      </c>
      <c r="O2" s="51"/>
      <c r="P2" s="39"/>
      <c r="Q2" s="39"/>
      <c r="R2" s="39"/>
      <c r="S2" s="39"/>
      <c r="T2" s="39"/>
      <c r="U2" s="39"/>
      <c r="V2" s="39"/>
      <c r="W2" s="39"/>
    </row>
    <row r="3" spans="1:23" x14ac:dyDescent="0.25">
      <c r="A3" s="42"/>
      <c r="O3" s="38"/>
      <c r="P3" s="39"/>
      <c r="Q3" s="39"/>
      <c r="R3" s="39"/>
      <c r="S3" s="39"/>
      <c r="T3" s="39"/>
      <c r="U3" s="39"/>
      <c r="V3" s="39"/>
      <c r="W3" s="39"/>
    </row>
    <row r="4" spans="1:23" x14ac:dyDescent="0.25">
      <c r="A4" s="42"/>
      <c r="O4" s="38"/>
      <c r="P4" s="39"/>
      <c r="Q4" s="39"/>
      <c r="R4" s="39"/>
      <c r="S4" s="39"/>
      <c r="T4" s="39"/>
      <c r="U4" s="39"/>
      <c r="V4" s="39"/>
      <c r="W4" s="39"/>
    </row>
    <row r="5" spans="1:23" ht="45" x14ac:dyDescent="0.25">
      <c r="A5" s="47" t="s">
        <v>59</v>
      </c>
      <c r="B5" s="192" t="s">
        <v>218</v>
      </c>
      <c r="C5" s="192"/>
      <c r="D5" s="192"/>
      <c r="E5" s="192"/>
      <c r="F5" s="192"/>
      <c r="G5" s="192"/>
      <c r="H5" s="192"/>
      <c r="I5" s="192"/>
      <c r="J5" s="192"/>
      <c r="K5" s="192"/>
      <c r="L5" s="192"/>
      <c r="M5" s="192"/>
      <c r="O5" s="38"/>
      <c r="P5" s="39"/>
      <c r="Q5" s="39"/>
      <c r="R5" s="39"/>
      <c r="S5" s="39"/>
      <c r="T5" s="39"/>
      <c r="U5" s="39"/>
      <c r="V5" s="39"/>
      <c r="W5" s="39"/>
    </row>
    <row r="6" spans="1:23" x14ac:dyDescent="0.25">
      <c r="A6" s="42"/>
      <c r="O6" s="38"/>
      <c r="P6" s="39"/>
      <c r="Q6" s="39"/>
      <c r="R6" s="39"/>
      <c r="S6" s="39"/>
      <c r="T6" s="39"/>
      <c r="U6" s="39"/>
      <c r="V6" s="39"/>
      <c r="W6" s="39"/>
    </row>
    <row r="7" spans="1:23" ht="45" x14ac:dyDescent="0.25">
      <c r="A7" s="47" t="s">
        <v>60</v>
      </c>
      <c r="B7" s="192" t="s">
        <v>219</v>
      </c>
      <c r="C7" s="192"/>
      <c r="D7" s="192"/>
      <c r="E7" s="192"/>
      <c r="F7" s="192"/>
      <c r="G7" s="192"/>
      <c r="H7" s="192"/>
      <c r="I7" s="192"/>
      <c r="J7" s="192"/>
      <c r="K7" s="192"/>
      <c r="L7" s="192"/>
      <c r="M7" s="192"/>
      <c r="O7" s="38"/>
      <c r="P7" s="39"/>
      <c r="Q7" s="39"/>
      <c r="R7" s="39"/>
      <c r="S7" s="39"/>
      <c r="T7" s="39"/>
      <c r="U7" s="39"/>
      <c r="V7" s="39"/>
      <c r="W7" s="39"/>
    </row>
    <row r="8" spans="1:23" x14ac:dyDescent="0.25">
      <c r="A8" s="42"/>
      <c r="O8" s="38"/>
      <c r="P8" s="39"/>
      <c r="Q8" s="39"/>
      <c r="R8" s="39"/>
      <c r="S8" s="39"/>
      <c r="T8" s="39"/>
      <c r="U8" s="39"/>
      <c r="V8" s="39"/>
      <c r="W8" s="39"/>
    </row>
    <row r="9" spans="1:23" x14ac:dyDescent="0.25">
      <c r="A9" s="42" t="s">
        <v>52</v>
      </c>
      <c r="O9" s="38"/>
      <c r="P9" s="39"/>
      <c r="Q9" s="39"/>
      <c r="R9" s="39"/>
      <c r="S9" s="39"/>
      <c r="T9" s="39"/>
      <c r="U9" s="39"/>
      <c r="V9" s="39"/>
      <c r="W9" s="39"/>
    </row>
    <row r="10" spans="1:23" x14ac:dyDescent="0.25">
      <c r="O10" s="38"/>
      <c r="P10" s="39"/>
      <c r="Q10" s="39"/>
      <c r="R10" s="39"/>
      <c r="S10" s="39"/>
      <c r="T10" s="39"/>
      <c r="U10" s="39"/>
      <c r="V10" s="39"/>
      <c r="W10" s="39"/>
    </row>
    <row r="11" spans="1:23" x14ac:dyDescent="0.25">
      <c r="A11" s="200" t="s">
        <v>58</v>
      </c>
      <c r="B11" s="201"/>
      <c r="C11" s="59">
        <v>2019</v>
      </c>
      <c r="D11" s="59">
        <v>2018</v>
      </c>
      <c r="E11" s="53"/>
      <c r="O11" s="38"/>
      <c r="P11" s="39"/>
      <c r="Q11" s="39"/>
      <c r="R11" s="39"/>
      <c r="S11" s="39"/>
      <c r="T11" s="39"/>
      <c r="U11" s="39"/>
      <c r="V11" s="39"/>
      <c r="W11" s="39"/>
    </row>
    <row r="12" spans="1:23" x14ac:dyDescent="0.25">
      <c r="A12" s="198" t="s">
        <v>53</v>
      </c>
      <c r="B12" s="199"/>
      <c r="C12" s="107">
        <f>'Step 4'!B12</f>
        <v>12809</v>
      </c>
      <c r="D12" s="107">
        <f>'Step 4'!C12</f>
        <v>12519</v>
      </c>
      <c r="E12" s="34"/>
      <c r="O12" s="38"/>
      <c r="P12" s="39"/>
      <c r="Q12" s="39"/>
      <c r="R12" s="39"/>
      <c r="S12" s="39"/>
      <c r="T12" s="39"/>
      <c r="U12" s="39"/>
      <c r="V12" s="39"/>
      <c r="W12" s="39"/>
    </row>
    <row r="13" spans="1:23" x14ac:dyDescent="0.25">
      <c r="A13" s="198" t="s">
        <v>54</v>
      </c>
      <c r="B13" s="199"/>
      <c r="C13" s="107">
        <f>'Step 4'!B28</f>
        <v>14487</v>
      </c>
      <c r="D13" s="107">
        <f>'Step 4'!C28</f>
        <v>15014</v>
      </c>
      <c r="E13" s="34"/>
      <c r="O13" s="38"/>
      <c r="P13" s="39"/>
      <c r="Q13" s="39"/>
      <c r="R13" s="39"/>
      <c r="S13" s="39"/>
      <c r="T13" s="39"/>
      <c r="U13" s="39"/>
      <c r="V13" s="39"/>
      <c r="W13" s="39"/>
    </row>
    <row r="14" spans="1:23" x14ac:dyDescent="0.25">
      <c r="A14" s="198" t="s">
        <v>55</v>
      </c>
      <c r="B14" s="199"/>
      <c r="C14" s="107">
        <f>C12-C13</f>
        <v>-1678</v>
      </c>
      <c r="D14" s="107">
        <f>D12-D13</f>
        <v>-2495</v>
      </c>
      <c r="E14" s="34"/>
      <c r="O14" s="38"/>
      <c r="P14" s="39"/>
      <c r="Q14" s="39"/>
      <c r="R14" s="39"/>
      <c r="S14" s="39"/>
      <c r="T14" s="39"/>
      <c r="U14" s="39"/>
      <c r="V14" s="39"/>
      <c r="W14" s="39"/>
    </row>
    <row r="15" spans="1:23" x14ac:dyDescent="0.25">
      <c r="A15" s="198" t="s">
        <v>56</v>
      </c>
      <c r="B15" s="199"/>
      <c r="C15" s="108">
        <f>C12/C13</f>
        <v>0.88417201629046727</v>
      </c>
      <c r="D15" s="108">
        <f>D12/D13</f>
        <v>0.83382176635140537</v>
      </c>
      <c r="E15" s="34"/>
      <c r="O15" s="38"/>
      <c r="P15" s="39"/>
      <c r="Q15" s="39"/>
      <c r="R15" s="39"/>
      <c r="S15" s="39"/>
      <c r="T15" s="39"/>
      <c r="U15" s="39"/>
      <c r="V15" s="39"/>
      <c r="W15" s="39"/>
    </row>
    <row r="16" spans="1:23" x14ac:dyDescent="0.25">
      <c r="A16" s="52"/>
      <c r="B16" s="52"/>
      <c r="C16" s="52"/>
      <c r="D16" s="52"/>
      <c r="E16" s="34"/>
      <c r="O16" s="38"/>
      <c r="P16" s="39"/>
      <c r="Q16" s="39"/>
      <c r="R16" s="39"/>
      <c r="S16" s="39"/>
      <c r="T16" s="39"/>
      <c r="U16" s="39"/>
      <c r="V16" s="39"/>
      <c r="W16" s="39"/>
    </row>
    <row r="17" spans="1:23" x14ac:dyDescent="0.25">
      <c r="A17" s="48"/>
      <c r="B17" s="48"/>
      <c r="C17" s="48"/>
      <c r="D17" s="48"/>
      <c r="E17" s="48"/>
      <c r="O17" s="38"/>
      <c r="P17" s="39"/>
      <c r="Q17" s="39"/>
      <c r="R17" s="39"/>
      <c r="S17" s="39"/>
      <c r="T17" s="39"/>
      <c r="U17" s="39"/>
      <c r="V17" s="39"/>
      <c r="W17" s="39"/>
    </row>
    <row r="18" spans="1:23" ht="60" x14ac:dyDescent="0.25">
      <c r="A18" s="47" t="s">
        <v>57</v>
      </c>
      <c r="B18" s="192" t="s">
        <v>220</v>
      </c>
      <c r="C18" s="192"/>
      <c r="D18" s="192"/>
      <c r="E18" s="192"/>
      <c r="F18" s="192"/>
      <c r="G18" s="192"/>
      <c r="H18" s="192"/>
      <c r="I18" s="192"/>
      <c r="J18" s="192"/>
      <c r="K18" s="192"/>
      <c r="L18" s="192"/>
      <c r="M18" s="192"/>
      <c r="O18" s="38"/>
      <c r="P18" s="39"/>
      <c r="Q18" s="39"/>
      <c r="R18" s="39"/>
      <c r="S18" s="39"/>
      <c r="T18" s="39"/>
      <c r="U18" s="39"/>
      <c r="V18" s="39"/>
      <c r="W18" s="39"/>
    </row>
  </sheetData>
  <mergeCells count="8">
    <mergeCell ref="A15:B15"/>
    <mergeCell ref="B18:M18"/>
    <mergeCell ref="B5:M5"/>
    <mergeCell ref="B7:M7"/>
    <mergeCell ref="A11:B11"/>
    <mergeCell ref="A12:B12"/>
    <mergeCell ref="A13:B13"/>
    <mergeCell ref="A14:B14"/>
  </mergeCells>
  <pageMargins left="0.7" right="0.7" top="0.75" bottom="0.75" header="0.3" footer="0.3"/>
  <pageSetup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1"/>
  <sheetViews>
    <sheetView topLeftCell="A3" workbookViewId="0">
      <selection activeCell="B11" sqref="B11:Q11"/>
    </sheetView>
  </sheetViews>
  <sheetFormatPr defaultColWidth="9.140625" defaultRowHeight="15" x14ac:dyDescent="0.25"/>
  <cols>
    <col min="1" max="1" width="25.28515625" style="55" customWidth="1"/>
    <col min="2" max="7" width="9.140625" style="55"/>
    <col min="8" max="8" width="11.42578125" style="55" bestFit="1" customWidth="1"/>
    <col min="9" max="16384" width="9.140625" style="55"/>
  </cols>
  <sheetData>
    <row r="1" spans="1:17" s="61" customFormat="1" ht="21" x14ac:dyDescent="0.35">
      <c r="A1" s="90" t="s">
        <v>108</v>
      </c>
      <c r="B1" s="90"/>
      <c r="C1" s="90"/>
      <c r="D1" s="90"/>
      <c r="E1" s="90"/>
      <c r="F1" s="90"/>
      <c r="G1" s="90"/>
      <c r="H1" s="90"/>
      <c r="I1" s="90"/>
      <c r="J1" s="39"/>
      <c r="K1" s="39"/>
      <c r="L1" s="39"/>
      <c r="M1" s="39"/>
      <c r="N1" s="39"/>
      <c r="O1" s="39"/>
      <c r="P1" s="39"/>
    </row>
    <row r="2" spans="1:17" x14ac:dyDescent="0.25">
      <c r="A2" s="61" t="s">
        <v>61</v>
      </c>
      <c r="H2" s="60"/>
      <c r="I2" s="54"/>
      <c r="J2" s="54"/>
      <c r="K2" s="54"/>
      <c r="L2" s="54"/>
      <c r="M2" s="54"/>
      <c r="N2" s="54"/>
      <c r="O2" s="54"/>
      <c r="P2" s="54"/>
    </row>
    <row r="3" spans="1:17" x14ac:dyDescent="0.25">
      <c r="H3" s="60"/>
      <c r="I3" s="54"/>
      <c r="J3" s="54"/>
      <c r="K3" s="54"/>
      <c r="L3" s="54"/>
      <c r="M3" s="54"/>
      <c r="N3" s="54"/>
      <c r="O3" s="54"/>
      <c r="P3" s="54"/>
    </row>
    <row r="4" spans="1:17" x14ac:dyDescent="0.25">
      <c r="A4" s="41"/>
      <c r="B4" s="41"/>
      <c r="C4" s="41"/>
      <c r="D4" s="41"/>
      <c r="E4" s="41"/>
      <c r="F4" s="41"/>
      <c r="G4" s="41"/>
    </row>
    <row r="5" spans="1:17" ht="90" x14ac:dyDescent="0.25">
      <c r="A5" s="47" t="s">
        <v>65</v>
      </c>
      <c r="B5" s="202" t="s">
        <v>221</v>
      </c>
      <c r="C5" s="146"/>
      <c r="D5" s="146"/>
      <c r="E5" s="146"/>
      <c r="F5" s="146"/>
      <c r="G5" s="146"/>
      <c r="H5" s="146"/>
      <c r="I5" s="146"/>
      <c r="J5" s="146"/>
      <c r="K5" s="146"/>
      <c r="L5" s="146"/>
      <c r="M5" s="146"/>
      <c r="N5" s="146"/>
      <c r="O5" s="146"/>
      <c r="P5" s="146"/>
      <c r="Q5" s="146"/>
    </row>
    <row r="7" spans="1:17" ht="75" customHeight="1" x14ac:dyDescent="0.25">
      <c r="A7" s="47" t="s">
        <v>62</v>
      </c>
      <c r="B7" s="202" t="s">
        <v>222</v>
      </c>
      <c r="C7" s="146"/>
      <c r="D7" s="146"/>
      <c r="E7" s="146"/>
      <c r="F7" s="146"/>
      <c r="G7" s="146"/>
      <c r="H7" s="146"/>
      <c r="I7" s="146"/>
      <c r="J7" s="146"/>
      <c r="K7" s="146"/>
      <c r="L7" s="146"/>
      <c r="M7" s="146"/>
      <c r="N7" s="146"/>
      <c r="O7" s="146"/>
      <c r="P7" s="146"/>
      <c r="Q7" s="146"/>
    </row>
    <row r="9" spans="1:17" ht="60" x14ac:dyDescent="0.25">
      <c r="A9" s="47" t="s">
        <v>63</v>
      </c>
      <c r="B9" s="202" t="s">
        <v>223</v>
      </c>
      <c r="C9" s="146"/>
      <c r="D9" s="146"/>
      <c r="E9" s="146"/>
      <c r="F9" s="146"/>
      <c r="G9" s="146"/>
      <c r="H9" s="146"/>
      <c r="I9" s="146"/>
      <c r="J9" s="146"/>
      <c r="K9" s="146"/>
      <c r="L9" s="146"/>
      <c r="M9" s="146"/>
      <c r="N9" s="146"/>
      <c r="O9" s="146"/>
      <c r="P9" s="146"/>
      <c r="Q9" s="146"/>
    </row>
    <row r="11" spans="1:17" ht="75" x14ac:dyDescent="0.25">
      <c r="A11" s="47" t="s">
        <v>64</v>
      </c>
      <c r="B11" s="202" t="s">
        <v>224</v>
      </c>
      <c r="C11" s="146"/>
      <c r="D11" s="146"/>
      <c r="E11" s="146"/>
      <c r="F11" s="146"/>
      <c r="G11" s="146"/>
      <c r="H11" s="146"/>
      <c r="I11" s="146"/>
      <c r="J11" s="146"/>
      <c r="K11" s="146"/>
      <c r="L11" s="146"/>
      <c r="M11" s="146"/>
      <c r="N11" s="146"/>
      <c r="O11" s="146"/>
      <c r="P11" s="146"/>
      <c r="Q11" s="146"/>
    </row>
  </sheetData>
  <mergeCells count="4">
    <mergeCell ref="B5:Q5"/>
    <mergeCell ref="B7:Q7"/>
    <mergeCell ref="B9:Q9"/>
    <mergeCell ref="B11:Q11"/>
  </mergeCells>
  <pageMargins left="0.7" right="0.7" top="0.75" bottom="0.75" header="0.3" footer="0.3"/>
  <pageSetup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7"/>
  <sheetViews>
    <sheetView workbookViewId="0">
      <selection activeCell="A4" sqref="A4:L37"/>
    </sheetView>
  </sheetViews>
  <sheetFormatPr defaultColWidth="9.140625" defaultRowHeight="15" x14ac:dyDescent="0.25"/>
  <cols>
    <col min="1" max="16384" width="9.140625" style="57"/>
  </cols>
  <sheetData>
    <row r="1" spans="1:16" s="61" customFormat="1" ht="21" x14ac:dyDescent="0.35">
      <c r="A1" s="90" t="s">
        <v>109</v>
      </c>
      <c r="B1" s="90"/>
      <c r="C1" s="90"/>
      <c r="D1" s="90"/>
      <c r="E1" s="90"/>
      <c r="F1" s="90"/>
      <c r="G1" s="90"/>
      <c r="H1" s="90"/>
      <c r="I1" s="90"/>
      <c r="J1" s="90"/>
      <c r="K1" s="39"/>
      <c r="L1" s="39"/>
      <c r="M1" s="39"/>
      <c r="N1" s="39"/>
      <c r="O1" s="39"/>
      <c r="P1" s="39"/>
    </row>
    <row r="3" spans="1:16" ht="38.25" customHeight="1" x14ac:dyDescent="0.25">
      <c r="A3" s="203" t="s">
        <v>102</v>
      </c>
      <c r="B3" s="203"/>
      <c r="C3" s="203"/>
      <c r="D3" s="203"/>
      <c r="E3" s="203"/>
      <c r="F3" s="203"/>
      <c r="G3" s="203"/>
      <c r="H3" s="203"/>
      <c r="I3" s="203"/>
      <c r="J3" s="203"/>
      <c r="K3" s="203"/>
      <c r="L3" s="203"/>
    </row>
    <row r="4" spans="1:16" x14ac:dyDescent="0.25">
      <c r="A4" s="204" t="s">
        <v>225</v>
      </c>
      <c r="B4" s="205"/>
      <c r="C4" s="205"/>
      <c r="D4" s="205"/>
      <c r="E4" s="205"/>
      <c r="F4" s="205"/>
      <c r="G4" s="205"/>
      <c r="H4" s="205"/>
      <c r="I4" s="205"/>
      <c r="J4" s="205"/>
      <c r="K4" s="205"/>
      <c r="L4" s="206"/>
    </row>
    <row r="5" spans="1:16" x14ac:dyDescent="0.25">
      <c r="A5" s="202"/>
      <c r="B5" s="175"/>
      <c r="C5" s="175"/>
      <c r="D5" s="175"/>
      <c r="E5" s="175"/>
      <c r="F5" s="175"/>
      <c r="G5" s="175"/>
      <c r="H5" s="175"/>
      <c r="I5" s="175"/>
      <c r="J5" s="175"/>
      <c r="K5" s="175"/>
      <c r="L5" s="207"/>
    </row>
    <row r="6" spans="1:16" x14ac:dyDescent="0.25">
      <c r="A6" s="202"/>
      <c r="B6" s="175"/>
      <c r="C6" s="175"/>
      <c r="D6" s="175"/>
      <c r="E6" s="175"/>
      <c r="F6" s="175"/>
      <c r="G6" s="175"/>
      <c r="H6" s="175"/>
      <c r="I6" s="175"/>
      <c r="J6" s="175"/>
      <c r="K6" s="175"/>
      <c r="L6" s="207"/>
    </row>
    <row r="7" spans="1:16" x14ac:dyDescent="0.25">
      <c r="A7" s="202"/>
      <c r="B7" s="175"/>
      <c r="C7" s="175"/>
      <c r="D7" s="175"/>
      <c r="E7" s="175"/>
      <c r="F7" s="175"/>
      <c r="G7" s="175"/>
      <c r="H7" s="175"/>
      <c r="I7" s="175"/>
      <c r="J7" s="175"/>
      <c r="K7" s="175"/>
      <c r="L7" s="207"/>
    </row>
    <row r="8" spans="1:16" x14ac:dyDescent="0.25">
      <c r="A8" s="202"/>
      <c r="B8" s="175"/>
      <c r="C8" s="175"/>
      <c r="D8" s="175"/>
      <c r="E8" s="175"/>
      <c r="F8" s="175"/>
      <c r="G8" s="175"/>
      <c r="H8" s="175"/>
      <c r="I8" s="175"/>
      <c r="J8" s="175"/>
      <c r="K8" s="175"/>
      <c r="L8" s="207"/>
    </row>
    <row r="9" spans="1:16" x14ac:dyDescent="0.25">
      <c r="A9" s="202"/>
      <c r="B9" s="175"/>
      <c r="C9" s="175"/>
      <c r="D9" s="175"/>
      <c r="E9" s="175"/>
      <c r="F9" s="175"/>
      <c r="G9" s="175"/>
      <c r="H9" s="175"/>
      <c r="I9" s="175"/>
      <c r="J9" s="175"/>
      <c r="K9" s="175"/>
      <c r="L9" s="207"/>
    </row>
    <row r="10" spans="1:16" x14ac:dyDescent="0.25">
      <c r="A10" s="202"/>
      <c r="B10" s="175"/>
      <c r="C10" s="175"/>
      <c r="D10" s="175"/>
      <c r="E10" s="175"/>
      <c r="F10" s="175"/>
      <c r="G10" s="175"/>
      <c r="H10" s="175"/>
      <c r="I10" s="175"/>
      <c r="J10" s="175"/>
      <c r="K10" s="175"/>
      <c r="L10" s="207"/>
    </row>
    <row r="11" spans="1:16" x14ac:dyDescent="0.25">
      <c r="A11" s="202"/>
      <c r="B11" s="175"/>
      <c r="C11" s="175"/>
      <c r="D11" s="175"/>
      <c r="E11" s="175"/>
      <c r="F11" s="175"/>
      <c r="G11" s="175"/>
      <c r="H11" s="175"/>
      <c r="I11" s="175"/>
      <c r="J11" s="175"/>
      <c r="K11" s="175"/>
      <c r="L11" s="207"/>
    </row>
    <row r="12" spans="1:16" x14ac:dyDescent="0.25">
      <c r="A12" s="202"/>
      <c r="B12" s="175"/>
      <c r="C12" s="175"/>
      <c r="D12" s="175"/>
      <c r="E12" s="175"/>
      <c r="F12" s="175"/>
      <c r="G12" s="175"/>
      <c r="H12" s="175"/>
      <c r="I12" s="175"/>
      <c r="J12" s="175"/>
      <c r="K12" s="175"/>
      <c r="L12" s="207"/>
    </row>
    <row r="13" spans="1:16" x14ac:dyDescent="0.25">
      <c r="A13" s="202"/>
      <c r="B13" s="175"/>
      <c r="C13" s="175"/>
      <c r="D13" s="175"/>
      <c r="E13" s="175"/>
      <c r="F13" s="175"/>
      <c r="G13" s="175"/>
      <c r="H13" s="175"/>
      <c r="I13" s="175"/>
      <c r="J13" s="175"/>
      <c r="K13" s="175"/>
      <c r="L13" s="207"/>
    </row>
    <row r="14" spans="1:16" x14ac:dyDescent="0.25">
      <c r="A14" s="202"/>
      <c r="B14" s="175"/>
      <c r="C14" s="175"/>
      <c r="D14" s="175"/>
      <c r="E14" s="175"/>
      <c r="F14" s="175"/>
      <c r="G14" s="175"/>
      <c r="H14" s="175"/>
      <c r="I14" s="175"/>
      <c r="J14" s="175"/>
      <c r="K14" s="175"/>
      <c r="L14" s="207"/>
    </row>
    <row r="15" spans="1:16" x14ac:dyDescent="0.25">
      <c r="A15" s="202"/>
      <c r="B15" s="175"/>
      <c r="C15" s="175"/>
      <c r="D15" s="175"/>
      <c r="E15" s="175"/>
      <c r="F15" s="175"/>
      <c r="G15" s="175"/>
      <c r="H15" s="175"/>
      <c r="I15" s="175"/>
      <c r="J15" s="175"/>
      <c r="K15" s="175"/>
      <c r="L15" s="207"/>
    </row>
    <row r="16" spans="1:16" x14ac:dyDescent="0.25">
      <c r="A16" s="202"/>
      <c r="B16" s="175"/>
      <c r="C16" s="175"/>
      <c r="D16" s="175"/>
      <c r="E16" s="175"/>
      <c r="F16" s="175"/>
      <c r="G16" s="175"/>
      <c r="H16" s="175"/>
      <c r="I16" s="175"/>
      <c r="J16" s="175"/>
      <c r="K16" s="175"/>
      <c r="L16" s="207"/>
    </row>
    <row r="17" spans="1:12" x14ac:dyDescent="0.25">
      <c r="A17" s="202"/>
      <c r="B17" s="175"/>
      <c r="C17" s="175"/>
      <c r="D17" s="175"/>
      <c r="E17" s="175"/>
      <c r="F17" s="175"/>
      <c r="G17" s="175"/>
      <c r="H17" s="175"/>
      <c r="I17" s="175"/>
      <c r="J17" s="175"/>
      <c r="K17" s="175"/>
      <c r="L17" s="207"/>
    </row>
    <row r="18" spans="1:12" x14ac:dyDescent="0.25">
      <c r="A18" s="202"/>
      <c r="B18" s="175"/>
      <c r="C18" s="175"/>
      <c r="D18" s="175"/>
      <c r="E18" s="175"/>
      <c r="F18" s="175"/>
      <c r="G18" s="175"/>
      <c r="H18" s="175"/>
      <c r="I18" s="175"/>
      <c r="J18" s="175"/>
      <c r="K18" s="175"/>
      <c r="L18" s="207"/>
    </row>
    <row r="19" spans="1:12" x14ac:dyDescent="0.25">
      <c r="A19" s="202"/>
      <c r="B19" s="175"/>
      <c r="C19" s="175"/>
      <c r="D19" s="175"/>
      <c r="E19" s="175"/>
      <c r="F19" s="175"/>
      <c r="G19" s="175"/>
      <c r="H19" s="175"/>
      <c r="I19" s="175"/>
      <c r="J19" s="175"/>
      <c r="K19" s="175"/>
      <c r="L19" s="207"/>
    </row>
    <row r="20" spans="1:12" x14ac:dyDescent="0.25">
      <c r="A20" s="202"/>
      <c r="B20" s="175"/>
      <c r="C20" s="175"/>
      <c r="D20" s="175"/>
      <c r="E20" s="175"/>
      <c r="F20" s="175"/>
      <c r="G20" s="175"/>
      <c r="H20" s="175"/>
      <c r="I20" s="175"/>
      <c r="J20" s="175"/>
      <c r="K20" s="175"/>
      <c r="L20" s="207"/>
    </row>
    <row r="21" spans="1:12" x14ac:dyDescent="0.25">
      <c r="A21" s="202"/>
      <c r="B21" s="175"/>
      <c r="C21" s="175"/>
      <c r="D21" s="175"/>
      <c r="E21" s="175"/>
      <c r="F21" s="175"/>
      <c r="G21" s="175"/>
      <c r="H21" s="175"/>
      <c r="I21" s="175"/>
      <c r="J21" s="175"/>
      <c r="K21" s="175"/>
      <c r="L21" s="207"/>
    </row>
    <row r="22" spans="1:12" x14ac:dyDescent="0.25">
      <c r="A22" s="202"/>
      <c r="B22" s="175"/>
      <c r="C22" s="175"/>
      <c r="D22" s="175"/>
      <c r="E22" s="175"/>
      <c r="F22" s="175"/>
      <c r="G22" s="175"/>
      <c r="H22" s="175"/>
      <c r="I22" s="175"/>
      <c r="J22" s="175"/>
      <c r="K22" s="175"/>
      <c r="L22" s="207"/>
    </row>
    <row r="23" spans="1:12" x14ac:dyDescent="0.25">
      <c r="A23" s="202"/>
      <c r="B23" s="175"/>
      <c r="C23" s="175"/>
      <c r="D23" s="175"/>
      <c r="E23" s="175"/>
      <c r="F23" s="175"/>
      <c r="G23" s="175"/>
      <c r="H23" s="175"/>
      <c r="I23" s="175"/>
      <c r="J23" s="175"/>
      <c r="K23" s="175"/>
      <c r="L23" s="207"/>
    </row>
    <row r="24" spans="1:12" x14ac:dyDescent="0.25">
      <c r="A24" s="202"/>
      <c r="B24" s="175"/>
      <c r="C24" s="175"/>
      <c r="D24" s="175"/>
      <c r="E24" s="175"/>
      <c r="F24" s="175"/>
      <c r="G24" s="175"/>
      <c r="H24" s="175"/>
      <c r="I24" s="175"/>
      <c r="J24" s="175"/>
      <c r="K24" s="175"/>
      <c r="L24" s="207"/>
    </row>
    <row r="25" spans="1:12" x14ac:dyDescent="0.25">
      <c r="A25" s="202"/>
      <c r="B25" s="175"/>
      <c r="C25" s="175"/>
      <c r="D25" s="175"/>
      <c r="E25" s="175"/>
      <c r="F25" s="175"/>
      <c r="G25" s="175"/>
      <c r="H25" s="175"/>
      <c r="I25" s="175"/>
      <c r="J25" s="175"/>
      <c r="K25" s="175"/>
      <c r="L25" s="207"/>
    </row>
    <row r="26" spans="1:12" x14ac:dyDescent="0.25">
      <c r="A26" s="202"/>
      <c r="B26" s="175"/>
      <c r="C26" s="175"/>
      <c r="D26" s="175"/>
      <c r="E26" s="175"/>
      <c r="F26" s="175"/>
      <c r="G26" s="175"/>
      <c r="H26" s="175"/>
      <c r="I26" s="175"/>
      <c r="J26" s="175"/>
      <c r="K26" s="175"/>
      <c r="L26" s="207"/>
    </row>
    <row r="27" spans="1:12" x14ac:dyDescent="0.25">
      <c r="A27" s="202"/>
      <c r="B27" s="175"/>
      <c r="C27" s="175"/>
      <c r="D27" s="175"/>
      <c r="E27" s="175"/>
      <c r="F27" s="175"/>
      <c r="G27" s="175"/>
      <c r="H27" s="175"/>
      <c r="I27" s="175"/>
      <c r="J27" s="175"/>
      <c r="K27" s="175"/>
      <c r="L27" s="207"/>
    </row>
    <row r="28" spans="1:12" x14ac:dyDescent="0.25">
      <c r="A28" s="202"/>
      <c r="B28" s="175"/>
      <c r="C28" s="175"/>
      <c r="D28" s="175"/>
      <c r="E28" s="175"/>
      <c r="F28" s="175"/>
      <c r="G28" s="175"/>
      <c r="H28" s="175"/>
      <c r="I28" s="175"/>
      <c r="J28" s="175"/>
      <c r="K28" s="175"/>
      <c r="L28" s="207"/>
    </row>
    <row r="29" spans="1:12" x14ac:dyDescent="0.25">
      <c r="A29" s="202"/>
      <c r="B29" s="175"/>
      <c r="C29" s="175"/>
      <c r="D29" s="175"/>
      <c r="E29" s="175"/>
      <c r="F29" s="175"/>
      <c r="G29" s="175"/>
      <c r="H29" s="175"/>
      <c r="I29" s="175"/>
      <c r="J29" s="175"/>
      <c r="K29" s="175"/>
      <c r="L29" s="207"/>
    </row>
    <row r="30" spans="1:12" x14ac:dyDescent="0.25">
      <c r="A30" s="202"/>
      <c r="B30" s="175"/>
      <c r="C30" s="175"/>
      <c r="D30" s="175"/>
      <c r="E30" s="175"/>
      <c r="F30" s="175"/>
      <c r="G30" s="175"/>
      <c r="H30" s="175"/>
      <c r="I30" s="175"/>
      <c r="J30" s="175"/>
      <c r="K30" s="175"/>
      <c r="L30" s="207"/>
    </row>
    <row r="31" spans="1:12" x14ac:dyDescent="0.25">
      <c r="A31" s="202"/>
      <c r="B31" s="175"/>
      <c r="C31" s="175"/>
      <c r="D31" s="175"/>
      <c r="E31" s="175"/>
      <c r="F31" s="175"/>
      <c r="G31" s="175"/>
      <c r="H31" s="175"/>
      <c r="I31" s="175"/>
      <c r="J31" s="175"/>
      <c r="K31" s="175"/>
      <c r="L31" s="207"/>
    </row>
    <row r="32" spans="1:12" x14ac:dyDescent="0.25">
      <c r="A32" s="202"/>
      <c r="B32" s="175"/>
      <c r="C32" s="175"/>
      <c r="D32" s="175"/>
      <c r="E32" s="175"/>
      <c r="F32" s="175"/>
      <c r="G32" s="175"/>
      <c r="H32" s="175"/>
      <c r="I32" s="175"/>
      <c r="J32" s="175"/>
      <c r="K32" s="175"/>
      <c r="L32" s="207"/>
    </row>
    <row r="33" spans="1:12" x14ac:dyDescent="0.25">
      <c r="A33" s="202"/>
      <c r="B33" s="175"/>
      <c r="C33" s="175"/>
      <c r="D33" s="175"/>
      <c r="E33" s="175"/>
      <c r="F33" s="175"/>
      <c r="G33" s="175"/>
      <c r="H33" s="175"/>
      <c r="I33" s="175"/>
      <c r="J33" s="175"/>
      <c r="K33" s="175"/>
      <c r="L33" s="207"/>
    </row>
    <row r="34" spans="1:12" x14ac:dyDescent="0.25">
      <c r="A34" s="202"/>
      <c r="B34" s="175"/>
      <c r="C34" s="175"/>
      <c r="D34" s="175"/>
      <c r="E34" s="175"/>
      <c r="F34" s="175"/>
      <c r="G34" s="175"/>
      <c r="H34" s="175"/>
      <c r="I34" s="175"/>
      <c r="J34" s="175"/>
      <c r="K34" s="175"/>
      <c r="L34" s="207"/>
    </row>
    <row r="35" spans="1:12" x14ac:dyDescent="0.25">
      <c r="A35" s="202"/>
      <c r="B35" s="175"/>
      <c r="C35" s="175"/>
      <c r="D35" s="175"/>
      <c r="E35" s="175"/>
      <c r="F35" s="175"/>
      <c r="G35" s="175"/>
      <c r="H35" s="175"/>
      <c r="I35" s="175"/>
      <c r="J35" s="175"/>
      <c r="K35" s="175"/>
      <c r="L35" s="207"/>
    </row>
    <row r="36" spans="1:12" x14ac:dyDescent="0.25">
      <c r="A36" s="202"/>
      <c r="B36" s="175"/>
      <c r="C36" s="175"/>
      <c r="D36" s="175"/>
      <c r="E36" s="175"/>
      <c r="F36" s="175"/>
      <c r="G36" s="175"/>
      <c r="H36" s="175"/>
      <c r="I36" s="175"/>
      <c r="J36" s="175"/>
      <c r="K36" s="175"/>
      <c r="L36" s="207"/>
    </row>
    <row r="37" spans="1:12" x14ac:dyDescent="0.25">
      <c r="A37" s="208"/>
      <c r="B37" s="209"/>
      <c r="C37" s="209"/>
      <c r="D37" s="209"/>
      <c r="E37" s="209"/>
      <c r="F37" s="209"/>
      <c r="G37" s="209"/>
      <c r="H37" s="209"/>
      <c r="I37" s="209"/>
      <c r="J37" s="209"/>
      <c r="K37" s="209"/>
      <c r="L37" s="210"/>
    </row>
  </sheetData>
  <mergeCells count="2">
    <mergeCell ref="A3:L3"/>
    <mergeCell ref="A4:L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3"/>
  <sheetViews>
    <sheetView workbookViewId="0">
      <selection activeCell="G10" sqref="G10"/>
    </sheetView>
  </sheetViews>
  <sheetFormatPr defaultColWidth="9.140625" defaultRowHeight="15" x14ac:dyDescent="0.25"/>
  <cols>
    <col min="1" max="1" width="50.28515625" style="57" customWidth="1"/>
    <col min="2" max="2" width="14.85546875" style="57" customWidth="1"/>
    <col min="3" max="3" width="14.28515625" style="57" customWidth="1"/>
    <col min="4" max="16384" width="9.140625" style="57"/>
  </cols>
  <sheetData>
    <row r="1" spans="1:16" s="61" customFormat="1" ht="21" x14ac:dyDescent="0.35">
      <c r="A1" s="90" t="s">
        <v>110</v>
      </c>
      <c r="B1" s="90"/>
      <c r="C1" s="90"/>
      <c r="D1" s="90"/>
      <c r="E1" s="90"/>
      <c r="F1" s="90"/>
      <c r="G1" s="90"/>
      <c r="H1" s="90"/>
      <c r="I1" s="90"/>
      <c r="J1" s="90"/>
      <c r="K1" s="39"/>
      <c r="L1" s="39"/>
      <c r="M1" s="39"/>
      <c r="N1" s="39"/>
      <c r="O1" s="39"/>
      <c r="P1" s="39"/>
    </row>
    <row r="3" spans="1:16" x14ac:dyDescent="0.25">
      <c r="A3" s="211" t="s">
        <v>146</v>
      </c>
      <c r="B3" s="211"/>
      <c r="C3" s="211"/>
      <c r="D3" s="211"/>
      <c r="E3" s="211"/>
      <c r="F3" s="211"/>
    </row>
    <row r="5" spans="1:16" x14ac:dyDescent="0.25">
      <c r="A5" s="212" t="s">
        <v>66</v>
      </c>
      <c r="B5" s="212"/>
      <c r="C5" s="212"/>
    </row>
    <row r="6" spans="1:16" x14ac:dyDescent="0.25">
      <c r="A6" s="62"/>
      <c r="B6" s="63">
        <v>2019</v>
      </c>
      <c r="C6" s="78">
        <v>2018</v>
      </c>
      <c r="D6" s="34"/>
      <c r="E6" s="34"/>
      <c r="F6" s="34"/>
      <c r="G6" s="34"/>
      <c r="H6" s="34"/>
    </row>
    <row r="7" spans="1:16" x14ac:dyDescent="0.25">
      <c r="A7" s="64" t="s">
        <v>67</v>
      </c>
      <c r="B7" s="65">
        <f>'Step 2'!B10</f>
        <v>77130</v>
      </c>
      <c r="C7" s="65">
        <f>'Step 2'!C10</f>
        <v>74433</v>
      </c>
      <c r="D7" s="34"/>
      <c r="E7" s="79"/>
      <c r="F7" s="34"/>
      <c r="G7" s="34"/>
      <c r="H7" s="34"/>
    </row>
    <row r="8" spans="1:16" x14ac:dyDescent="0.25">
      <c r="A8" s="64" t="s">
        <v>68</v>
      </c>
      <c r="B8" s="64">
        <f>'Step 2'!B11</f>
        <v>-54864</v>
      </c>
      <c r="C8" s="64">
        <f>'Step 2'!C11</f>
        <v>-53299</v>
      </c>
      <c r="D8" s="34"/>
      <c r="E8" s="34"/>
      <c r="F8" s="34"/>
      <c r="G8" s="34"/>
      <c r="H8" s="34"/>
    </row>
    <row r="9" spans="1:16" x14ac:dyDescent="0.25">
      <c r="A9" s="64" t="s">
        <v>69</v>
      </c>
      <c r="B9" s="64">
        <f>'Step 2'!B18</f>
        <v>-477</v>
      </c>
      <c r="C9" s="64">
        <f>'Step 2'!C18</f>
        <v>-461</v>
      </c>
      <c r="D9" s="34"/>
      <c r="E9" s="34"/>
      <c r="F9" s="34"/>
      <c r="G9" s="34"/>
      <c r="H9" s="34"/>
    </row>
    <row r="10" spans="1:16" x14ac:dyDescent="0.25">
      <c r="A10" s="64" t="s">
        <v>70</v>
      </c>
      <c r="B10" s="64">
        <f>'Step 2'!B17</f>
        <v>4658</v>
      </c>
      <c r="C10" s="64">
        <f>'Step 2'!C17</f>
        <v>4110</v>
      </c>
      <c r="D10" s="34"/>
      <c r="E10" s="34"/>
      <c r="F10" s="34"/>
      <c r="G10" s="34"/>
      <c r="H10" s="34"/>
    </row>
    <row r="11" spans="1:16" x14ac:dyDescent="0.25">
      <c r="A11" s="64" t="s">
        <v>39</v>
      </c>
      <c r="B11" s="64">
        <f>'Step 2'!B24</f>
        <v>3281</v>
      </c>
      <c r="C11" s="64">
        <f>'Step 2'!C24</f>
        <v>2937</v>
      </c>
      <c r="D11" s="34"/>
      <c r="E11" s="34"/>
      <c r="F11" s="34"/>
      <c r="G11" s="34"/>
      <c r="H11" s="34"/>
    </row>
    <row r="12" spans="1:16" x14ac:dyDescent="0.25">
      <c r="D12" s="34"/>
      <c r="E12" s="34"/>
      <c r="F12" s="34"/>
      <c r="G12" s="34"/>
      <c r="H12" s="34"/>
    </row>
    <row r="13" spans="1:16" ht="16.5" customHeight="1" x14ac:dyDescent="0.25">
      <c r="A13" s="42" t="s">
        <v>71</v>
      </c>
      <c r="B13" s="64">
        <v>2019</v>
      </c>
      <c r="C13" s="58">
        <v>2018</v>
      </c>
      <c r="D13" s="34"/>
      <c r="E13" s="34"/>
      <c r="F13" s="34"/>
      <c r="G13" s="34"/>
      <c r="H13" s="34"/>
    </row>
    <row r="14" spans="1:16" x14ac:dyDescent="0.25">
      <c r="A14" s="64" t="s">
        <v>72</v>
      </c>
      <c r="B14" s="64">
        <v>0</v>
      </c>
      <c r="C14" s="58">
        <v>0</v>
      </c>
      <c r="D14" s="34"/>
      <c r="E14" s="34"/>
      <c r="F14" s="34"/>
      <c r="G14" s="34"/>
      <c r="H14" s="34"/>
    </row>
    <row r="15" spans="1:16" x14ac:dyDescent="0.25">
      <c r="A15" s="64" t="s">
        <v>73</v>
      </c>
      <c r="B15" s="64">
        <f>'Step 4'!B10</f>
        <v>8899</v>
      </c>
      <c r="C15" s="64">
        <f>'Step 4'!C10</f>
        <v>9497</v>
      </c>
      <c r="D15" s="57">
        <f>AVERAGE(B15:C15)</f>
        <v>9198</v>
      </c>
      <c r="F15" s="34"/>
    </row>
    <row r="16" spans="1:16" x14ac:dyDescent="0.25">
      <c r="A16" s="64" t="s">
        <v>74</v>
      </c>
      <c r="B16" s="66">
        <f>'Step 4'!B23</f>
        <v>42686</v>
      </c>
      <c r="C16" s="66">
        <f>'Step 4'!C23</f>
        <v>41290</v>
      </c>
      <c r="D16" s="113">
        <f>AVERAGE(B16:C16)</f>
        <v>41988</v>
      </c>
    </row>
    <row r="17" spans="1:4" x14ac:dyDescent="0.25">
      <c r="A17" s="64" t="s">
        <v>50</v>
      </c>
      <c r="B17" s="64">
        <f>SUM('Step 4'!B28+'Step 4'!B33)</f>
        <v>30946</v>
      </c>
      <c r="C17" s="64">
        <f>SUM('Step 4'!C28+'Step 4'!C33)</f>
        <v>29993</v>
      </c>
      <c r="D17" s="113">
        <f t="shared" ref="D17:D18" si="0">AVERAGE(B17:C17)</f>
        <v>30469.5</v>
      </c>
    </row>
    <row r="18" spans="1:4" x14ac:dyDescent="0.25">
      <c r="A18" s="64" t="s">
        <v>75</v>
      </c>
      <c r="B18" s="64">
        <f>'Step 4'!B39</f>
        <v>11833</v>
      </c>
      <c r="C18" s="64">
        <f>'Step 4'!C39</f>
        <v>11297</v>
      </c>
      <c r="D18" s="113">
        <f t="shared" si="0"/>
        <v>11565</v>
      </c>
    </row>
    <row r="20" spans="1:4" x14ac:dyDescent="0.25">
      <c r="A20" s="67" t="s">
        <v>76</v>
      </c>
      <c r="B20" s="64"/>
      <c r="C20" s="64"/>
    </row>
    <row r="21" spans="1:4" x14ac:dyDescent="0.25">
      <c r="A21" s="64" t="s">
        <v>77</v>
      </c>
      <c r="B21">
        <v>6.42</v>
      </c>
      <c r="C21">
        <v>5.55</v>
      </c>
    </row>
    <row r="22" spans="1:4" x14ac:dyDescent="0.25">
      <c r="A22" s="64" t="s">
        <v>78</v>
      </c>
      <c r="B22" s="64">
        <v>156.62</v>
      </c>
      <c r="C22" s="68" t="s">
        <v>79</v>
      </c>
    </row>
    <row r="23" spans="1:4" x14ac:dyDescent="0.25">
      <c r="A23" s="64" t="s">
        <v>80</v>
      </c>
      <c r="B23" s="64">
        <v>2.72</v>
      </c>
      <c r="C23" s="68" t="s">
        <v>79</v>
      </c>
    </row>
  </sheetData>
  <mergeCells count="2">
    <mergeCell ref="A3:F3"/>
    <mergeCell ref="A5:C5"/>
  </mergeCells>
  <pageMargins left="0.7" right="0.7" top="0.75" bottom="0.75" header="0.3" footer="0.3"/>
  <pageSetup orientation="portrait" horizontalDpi="15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7"/>
  <sheetViews>
    <sheetView topLeftCell="A25" workbookViewId="0">
      <selection activeCell="L68" sqref="L68"/>
    </sheetView>
  </sheetViews>
  <sheetFormatPr defaultColWidth="9.140625" defaultRowHeight="15" x14ac:dyDescent="0.25"/>
  <cols>
    <col min="1" max="1" width="3.42578125" style="56" customWidth="1"/>
    <col min="2" max="2" width="25.140625" style="57" customWidth="1"/>
    <col min="3" max="4" width="9.140625" style="57"/>
    <col min="5" max="5" width="17.7109375" style="57" customWidth="1"/>
    <col min="6" max="6" width="2.85546875" style="57" customWidth="1"/>
    <col min="7" max="16384" width="9.140625" style="57"/>
  </cols>
  <sheetData>
    <row r="1" spans="1:21" s="61" customFormat="1" ht="21" x14ac:dyDescent="0.35">
      <c r="A1" s="90" t="s">
        <v>111</v>
      </c>
      <c r="B1" s="90"/>
      <c r="C1" s="90"/>
      <c r="D1" s="90"/>
      <c r="E1" s="90"/>
      <c r="F1" s="90"/>
      <c r="G1" s="90"/>
      <c r="H1" s="90"/>
      <c r="I1" s="90"/>
      <c r="J1" s="90"/>
      <c r="K1" s="39"/>
      <c r="L1" s="39"/>
      <c r="M1" s="39"/>
      <c r="N1" s="39"/>
      <c r="O1" s="39"/>
      <c r="P1" s="39"/>
    </row>
    <row r="2" spans="1:21" ht="20.45" customHeight="1" x14ac:dyDescent="0.25">
      <c r="A2" s="213" t="s">
        <v>88</v>
      </c>
      <c r="B2" s="213"/>
      <c r="C2" s="213"/>
      <c r="D2" s="213"/>
      <c r="E2" s="213"/>
      <c r="F2" s="213"/>
      <c r="G2" s="213"/>
      <c r="H2" s="213"/>
      <c r="I2" s="213"/>
    </row>
    <row r="3" spans="1:21" s="110" customFormat="1" ht="20.45" customHeight="1" x14ac:dyDescent="0.25">
      <c r="A3" s="109"/>
      <c r="B3" s="218" t="s">
        <v>147</v>
      </c>
      <c r="C3" s="219"/>
      <c r="D3" s="219"/>
      <c r="E3" s="219"/>
      <c r="F3" s="219"/>
      <c r="G3" s="219"/>
      <c r="H3" s="219"/>
      <c r="I3" s="219"/>
      <c r="J3" s="219"/>
      <c r="K3" s="219"/>
      <c r="L3" s="219"/>
      <c r="M3" s="219"/>
      <c r="N3" s="219"/>
      <c r="O3" s="219"/>
      <c r="P3" s="219"/>
      <c r="Q3" s="219"/>
      <c r="R3" s="219"/>
      <c r="S3" s="219"/>
      <c r="T3" s="219"/>
    </row>
    <row r="4" spans="1:21" s="110" customFormat="1" ht="20.45" customHeight="1" x14ac:dyDescent="0.25">
      <c r="A4" s="109"/>
      <c r="B4" s="219"/>
      <c r="C4" s="219"/>
      <c r="D4" s="219"/>
      <c r="E4" s="219"/>
      <c r="F4" s="219"/>
      <c r="G4" s="219"/>
      <c r="H4" s="219"/>
      <c r="I4" s="219"/>
      <c r="J4" s="219"/>
      <c r="K4" s="219"/>
      <c r="L4" s="219"/>
      <c r="M4" s="219"/>
      <c r="N4" s="219"/>
      <c r="O4" s="219"/>
      <c r="P4" s="219"/>
      <c r="Q4" s="219"/>
      <c r="R4" s="219"/>
      <c r="S4" s="219"/>
      <c r="T4" s="219"/>
    </row>
    <row r="5" spans="1:21" ht="17.100000000000001" customHeight="1" thickBot="1" x14ac:dyDescent="0.35">
      <c r="A5" s="69"/>
      <c r="B5" s="70"/>
      <c r="C5" s="216" t="s">
        <v>89</v>
      </c>
      <c r="D5" s="216"/>
      <c r="E5" s="216"/>
      <c r="F5" s="71"/>
      <c r="G5" s="217" t="s">
        <v>90</v>
      </c>
      <c r="H5" s="217"/>
      <c r="I5" s="217"/>
      <c r="J5" s="217"/>
      <c r="K5" s="217"/>
      <c r="L5" s="217"/>
      <c r="M5" s="217"/>
      <c r="N5" s="217"/>
    </row>
    <row r="6" spans="1:21" ht="30" customHeight="1" x14ac:dyDescent="0.25">
      <c r="A6" s="56">
        <v>1</v>
      </c>
      <c r="B6" s="46" t="s">
        <v>91</v>
      </c>
      <c r="C6" s="204"/>
      <c r="D6" s="205"/>
      <c r="E6" s="206"/>
      <c r="F6" s="72"/>
      <c r="G6" s="214" t="s">
        <v>228</v>
      </c>
      <c r="H6" s="144"/>
      <c r="I6" s="144"/>
      <c r="J6" s="144"/>
      <c r="K6" s="144"/>
      <c r="L6" s="144"/>
      <c r="M6" s="144"/>
      <c r="N6" s="144"/>
      <c r="O6" s="144"/>
      <c r="P6" s="144"/>
      <c r="Q6" s="144"/>
      <c r="R6" s="144"/>
      <c r="S6" s="144"/>
      <c r="T6" s="144"/>
      <c r="U6" s="145"/>
    </row>
    <row r="7" spans="1:21" x14ac:dyDescent="0.25">
      <c r="C7" s="202"/>
      <c r="D7" s="175"/>
      <c r="E7" s="207"/>
      <c r="F7" s="72"/>
      <c r="G7" s="171"/>
      <c r="H7" s="146"/>
      <c r="I7" s="146"/>
      <c r="J7" s="146"/>
      <c r="K7" s="146"/>
      <c r="L7" s="146"/>
      <c r="M7" s="146"/>
      <c r="N7" s="146"/>
      <c r="O7" s="146"/>
      <c r="P7" s="146"/>
      <c r="Q7" s="146"/>
      <c r="R7" s="146"/>
      <c r="S7" s="146"/>
      <c r="T7" s="146"/>
      <c r="U7" s="147"/>
    </row>
    <row r="8" spans="1:21" ht="63.75" customHeight="1" thickBot="1" x14ac:dyDescent="0.3">
      <c r="C8" s="208"/>
      <c r="D8" s="209"/>
      <c r="E8" s="210"/>
      <c r="F8" s="72"/>
      <c r="G8" s="215"/>
      <c r="H8" s="148"/>
      <c r="I8" s="148"/>
      <c r="J8" s="148"/>
      <c r="K8" s="148"/>
      <c r="L8" s="148"/>
      <c r="M8" s="148"/>
      <c r="N8" s="148"/>
      <c r="O8" s="148"/>
      <c r="P8" s="148"/>
      <c r="Q8" s="148"/>
      <c r="R8" s="148"/>
      <c r="S8" s="148"/>
      <c r="T8" s="148"/>
      <c r="U8" s="149"/>
    </row>
    <row r="9" spans="1:21" x14ac:dyDescent="0.25">
      <c r="A9" s="73"/>
      <c r="B9" s="74"/>
      <c r="C9" s="74"/>
      <c r="D9" s="74"/>
      <c r="E9" s="74"/>
      <c r="F9" s="74"/>
      <c r="G9" s="74"/>
      <c r="H9" s="74"/>
      <c r="I9" s="74"/>
      <c r="J9" s="74"/>
      <c r="K9" s="74"/>
      <c r="L9" s="74"/>
      <c r="M9" s="74"/>
      <c r="N9" s="74"/>
    </row>
    <row r="10" spans="1:21" ht="15.75" thickBot="1" x14ac:dyDescent="0.3">
      <c r="A10" s="75"/>
      <c r="B10" s="43"/>
      <c r="C10" s="43"/>
      <c r="D10" s="43"/>
      <c r="E10" s="43"/>
      <c r="F10" s="43"/>
      <c r="G10" s="43"/>
      <c r="H10" s="43"/>
      <c r="I10" s="43"/>
      <c r="J10" s="43"/>
      <c r="K10" s="43"/>
      <c r="L10" s="43"/>
      <c r="M10" s="43"/>
      <c r="N10" s="43"/>
    </row>
    <row r="11" spans="1:21" ht="15" customHeight="1" x14ac:dyDescent="0.25">
      <c r="A11" s="56">
        <v>2</v>
      </c>
      <c r="B11" s="42" t="s">
        <v>81</v>
      </c>
      <c r="C11" s="224">
        <f>'Step 8'!B7/'Step 8'!D15</f>
        <v>8.3855185909980428</v>
      </c>
      <c r="D11" s="205"/>
      <c r="E11" s="206"/>
      <c r="F11" s="72"/>
      <c r="G11" s="214" t="s">
        <v>226</v>
      </c>
      <c r="H11" s="144"/>
      <c r="I11" s="144"/>
      <c r="J11" s="144"/>
      <c r="K11" s="144"/>
      <c r="L11" s="144"/>
      <c r="M11" s="144"/>
      <c r="N11" s="144"/>
      <c r="O11" s="144"/>
      <c r="P11" s="144"/>
      <c r="Q11" s="144"/>
      <c r="R11" s="144"/>
      <c r="S11" s="144"/>
      <c r="T11" s="144"/>
      <c r="U11" s="145"/>
    </row>
    <row r="12" spans="1:21" x14ac:dyDescent="0.25">
      <c r="C12" s="202"/>
      <c r="D12" s="175"/>
      <c r="E12" s="207"/>
      <c r="F12" s="72"/>
      <c r="G12" s="171"/>
      <c r="H12" s="146"/>
      <c r="I12" s="146"/>
      <c r="J12" s="146"/>
      <c r="K12" s="146"/>
      <c r="L12" s="146"/>
      <c r="M12" s="146"/>
      <c r="N12" s="146"/>
      <c r="O12" s="146"/>
      <c r="P12" s="146"/>
      <c r="Q12" s="146"/>
      <c r="R12" s="146"/>
      <c r="S12" s="146"/>
      <c r="T12" s="146"/>
      <c r="U12" s="147"/>
    </row>
    <row r="13" spans="1:21" ht="55.5" customHeight="1" thickBot="1" x14ac:dyDescent="0.3">
      <c r="C13" s="208"/>
      <c r="D13" s="209"/>
      <c r="E13" s="210"/>
      <c r="F13" s="72"/>
      <c r="G13" s="215"/>
      <c r="H13" s="148"/>
      <c r="I13" s="148"/>
      <c r="J13" s="148"/>
      <c r="K13" s="148"/>
      <c r="L13" s="148"/>
      <c r="M13" s="148"/>
      <c r="N13" s="148"/>
      <c r="O13" s="148"/>
      <c r="P13" s="148"/>
      <c r="Q13" s="148"/>
      <c r="R13" s="148"/>
      <c r="S13" s="148"/>
      <c r="T13" s="148"/>
      <c r="U13" s="149"/>
    </row>
    <row r="14" spans="1:21" ht="12.75" customHeight="1" x14ac:dyDescent="0.25">
      <c r="A14" s="73"/>
      <c r="B14" s="74"/>
      <c r="C14" s="74"/>
      <c r="D14" s="74"/>
      <c r="E14" s="74"/>
      <c r="F14" s="74"/>
      <c r="G14" s="74"/>
      <c r="H14" s="74"/>
      <c r="I14" s="74"/>
      <c r="J14" s="74"/>
      <c r="K14" s="74"/>
      <c r="L14" s="74"/>
      <c r="M14" s="74"/>
      <c r="N14" s="74"/>
    </row>
    <row r="15" spans="1:21" ht="15.75" thickBot="1" x14ac:dyDescent="0.3">
      <c r="A15" s="75"/>
      <c r="B15" s="43"/>
      <c r="C15" s="43"/>
      <c r="D15" s="43"/>
      <c r="E15" s="43"/>
      <c r="F15" s="43"/>
      <c r="G15" s="43"/>
      <c r="H15" s="43"/>
      <c r="I15" s="43"/>
      <c r="J15" s="43"/>
      <c r="K15" s="43"/>
      <c r="L15" s="43"/>
      <c r="M15" s="43"/>
      <c r="N15" s="43"/>
    </row>
    <row r="16" spans="1:21" ht="15" customHeight="1" x14ac:dyDescent="0.25">
      <c r="A16" s="76">
        <v>3</v>
      </c>
      <c r="B16" s="42" t="s">
        <v>92</v>
      </c>
      <c r="C16" s="204"/>
      <c r="D16" s="205"/>
      <c r="E16" s="206"/>
      <c r="F16" s="72"/>
      <c r="G16" s="214" t="s">
        <v>227</v>
      </c>
      <c r="H16" s="144"/>
      <c r="I16" s="144"/>
      <c r="J16" s="144"/>
      <c r="K16" s="144"/>
      <c r="L16" s="144"/>
      <c r="M16" s="144"/>
      <c r="N16" s="144"/>
      <c r="O16" s="144"/>
      <c r="P16" s="144"/>
      <c r="Q16" s="144"/>
      <c r="R16" s="144"/>
      <c r="S16" s="144"/>
      <c r="T16" s="144"/>
      <c r="U16" s="145"/>
    </row>
    <row r="17" spans="1:21" x14ac:dyDescent="0.25">
      <c r="C17" s="202"/>
      <c r="D17" s="175"/>
      <c r="E17" s="207"/>
      <c r="F17" s="72"/>
      <c r="G17" s="171"/>
      <c r="H17" s="146"/>
      <c r="I17" s="146"/>
      <c r="J17" s="146"/>
      <c r="K17" s="146"/>
      <c r="L17" s="146"/>
      <c r="M17" s="146"/>
      <c r="N17" s="146"/>
      <c r="O17" s="146"/>
      <c r="P17" s="146"/>
      <c r="Q17" s="146"/>
      <c r="R17" s="146"/>
      <c r="S17" s="146"/>
      <c r="T17" s="146"/>
      <c r="U17" s="147"/>
    </row>
    <row r="18" spans="1:21" ht="40.5" customHeight="1" thickBot="1" x14ac:dyDescent="0.3">
      <c r="C18" s="208"/>
      <c r="D18" s="209"/>
      <c r="E18" s="210"/>
      <c r="F18" s="72"/>
      <c r="G18" s="215"/>
      <c r="H18" s="148"/>
      <c r="I18" s="148"/>
      <c r="J18" s="148"/>
      <c r="K18" s="148"/>
      <c r="L18" s="148"/>
      <c r="M18" s="148"/>
      <c r="N18" s="148"/>
      <c r="O18" s="148"/>
      <c r="P18" s="148"/>
      <c r="Q18" s="148"/>
      <c r="R18" s="148"/>
      <c r="S18" s="148"/>
      <c r="T18" s="148"/>
      <c r="U18" s="149"/>
    </row>
    <row r="19" spans="1:21" x14ac:dyDescent="0.25">
      <c r="A19" s="73"/>
      <c r="B19" s="74"/>
      <c r="C19" s="74"/>
      <c r="D19" s="74"/>
      <c r="E19" s="74"/>
      <c r="F19" s="74"/>
      <c r="G19" s="74"/>
      <c r="H19" s="74"/>
      <c r="I19" s="74"/>
      <c r="J19" s="74"/>
      <c r="K19" s="74"/>
      <c r="L19" s="74"/>
      <c r="M19" s="74"/>
      <c r="N19" s="74"/>
    </row>
    <row r="20" spans="1:21" ht="15.75" thickBot="1" x14ac:dyDescent="0.3">
      <c r="A20" s="75"/>
      <c r="B20" s="43"/>
      <c r="C20" s="43"/>
      <c r="D20" s="43"/>
      <c r="E20" s="43"/>
      <c r="F20" s="43"/>
      <c r="G20" s="43"/>
      <c r="H20" s="43"/>
      <c r="I20" s="43"/>
      <c r="J20" s="43"/>
      <c r="K20" s="43"/>
      <c r="L20" s="43"/>
      <c r="M20" s="43"/>
      <c r="N20" s="43"/>
    </row>
    <row r="21" spans="1:21" ht="15" customHeight="1" x14ac:dyDescent="0.25">
      <c r="A21" s="76">
        <v>4</v>
      </c>
      <c r="B21" s="42" t="s">
        <v>93</v>
      </c>
      <c r="C21" s="227">
        <f>('Step 8'!B15/-'Step 8'!C8)*365</f>
        <v>60.941762509615572</v>
      </c>
      <c r="D21" s="228"/>
      <c r="E21" s="229"/>
      <c r="F21" s="72"/>
      <c r="G21" s="214" t="s">
        <v>229</v>
      </c>
      <c r="H21" s="144"/>
      <c r="I21" s="144"/>
      <c r="J21" s="144"/>
      <c r="K21" s="144"/>
      <c r="L21" s="144"/>
      <c r="M21" s="144"/>
      <c r="N21" s="144"/>
      <c r="O21" s="144"/>
      <c r="P21" s="144"/>
      <c r="Q21" s="144"/>
      <c r="R21" s="144"/>
      <c r="S21" s="144"/>
      <c r="T21" s="144"/>
      <c r="U21" s="145"/>
    </row>
    <row r="22" spans="1:21" x14ac:dyDescent="0.25">
      <c r="C22" s="230"/>
      <c r="D22" s="231"/>
      <c r="E22" s="232"/>
      <c r="F22" s="72"/>
      <c r="G22" s="171"/>
      <c r="H22" s="146"/>
      <c r="I22" s="146"/>
      <c r="J22" s="146"/>
      <c r="K22" s="146"/>
      <c r="L22" s="146"/>
      <c r="M22" s="146"/>
      <c r="N22" s="146"/>
      <c r="O22" s="146"/>
      <c r="P22" s="146"/>
      <c r="Q22" s="146"/>
      <c r="R22" s="146"/>
      <c r="S22" s="146"/>
      <c r="T22" s="146"/>
      <c r="U22" s="147"/>
    </row>
    <row r="23" spans="1:21" ht="48.75" customHeight="1" thickBot="1" x14ac:dyDescent="0.3">
      <c r="C23" s="233"/>
      <c r="D23" s="234"/>
      <c r="E23" s="235"/>
      <c r="F23" s="72"/>
      <c r="G23" s="215"/>
      <c r="H23" s="148"/>
      <c r="I23" s="148"/>
      <c r="J23" s="148"/>
      <c r="K23" s="148"/>
      <c r="L23" s="148"/>
      <c r="M23" s="148"/>
      <c r="N23" s="148"/>
      <c r="O23" s="148"/>
      <c r="P23" s="148"/>
      <c r="Q23" s="148"/>
      <c r="R23" s="148"/>
      <c r="S23" s="148"/>
      <c r="T23" s="148"/>
      <c r="U23" s="149"/>
    </row>
    <row r="24" spans="1:21" x14ac:dyDescent="0.25">
      <c r="A24" s="73"/>
      <c r="B24" s="74"/>
      <c r="C24" s="74"/>
      <c r="D24" s="74"/>
      <c r="E24" s="74"/>
      <c r="F24" s="74"/>
      <c r="G24" s="74"/>
      <c r="H24" s="74"/>
      <c r="I24" s="74"/>
      <c r="J24" s="74"/>
      <c r="K24" s="74"/>
      <c r="L24" s="74"/>
      <c r="M24" s="74"/>
      <c r="N24" s="74"/>
    </row>
    <row r="25" spans="1:21" ht="15.75" thickBot="1" x14ac:dyDescent="0.3">
      <c r="A25" s="75"/>
      <c r="B25" s="43"/>
      <c r="C25" s="43"/>
      <c r="D25" s="43"/>
      <c r="E25" s="43"/>
      <c r="F25" s="43"/>
      <c r="G25" s="43"/>
      <c r="H25" s="43"/>
      <c r="I25" s="43"/>
      <c r="J25" s="43"/>
      <c r="K25" s="43"/>
      <c r="L25" s="43"/>
      <c r="M25" s="43"/>
      <c r="N25" s="43"/>
    </row>
    <row r="26" spans="1:21" x14ac:dyDescent="0.25">
      <c r="A26" s="76">
        <v>5</v>
      </c>
      <c r="B26" s="42" t="s">
        <v>94</v>
      </c>
      <c r="C26" s="227">
        <f>'Step 8'!B7/'Step 8'!D16</f>
        <v>1.8369534152615032</v>
      </c>
      <c r="D26" s="228"/>
      <c r="E26" s="229"/>
      <c r="F26" s="77"/>
      <c r="G26" s="214" t="s">
        <v>230</v>
      </c>
      <c r="H26" s="144"/>
      <c r="I26" s="144"/>
      <c r="J26" s="144"/>
      <c r="K26" s="144"/>
      <c r="L26" s="144"/>
      <c r="M26" s="144"/>
      <c r="N26" s="144"/>
      <c r="O26" s="144"/>
      <c r="P26" s="144"/>
      <c r="Q26" s="144"/>
      <c r="R26" s="144"/>
      <c r="S26" s="144"/>
      <c r="T26" s="144"/>
      <c r="U26" s="145"/>
    </row>
    <row r="27" spans="1:21" x14ac:dyDescent="0.25">
      <c r="C27" s="230"/>
      <c r="D27" s="231"/>
      <c r="E27" s="232"/>
      <c r="F27" s="77"/>
      <c r="G27" s="171"/>
      <c r="H27" s="146"/>
      <c r="I27" s="146"/>
      <c r="J27" s="146"/>
      <c r="K27" s="146"/>
      <c r="L27" s="146"/>
      <c r="M27" s="146"/>
      <c r="N27" s="146"/>
      <c r="O27" s="146"/>
      <c r="P27" s="146"/>
      <c r="Q27" s="146"/>
      <c r="R27" s="146"/>
      <c r="S27" s="146"/>
      <c r="T27" s="146"/>
      <c r="U27" s="147"/>
    </row>
    <row r="28" spans="1:21" ht="42" customHeight="1" thickBot="1" x14ac:dyDescent="0.3">
      <c r="C28" s="233"/>
      <c r="D28" s="234"/>
      <c r="E28" s="235"/>
      <c r="F28" s="77"/>
      <c r="G28" s="215"/>
      <c r="H28" s="148"/>
      <c r="I28" s="148"/>
      <c r="J28" s="148"/>
      <c r="K28" s="148"/>
      <c r="L28" s="148"/>
      <c r="M28" s="148"/>
      <c r="N28" s="148"/>
      <c r="O28" s="148"/>
      <c r="P28" s="148"/>
      <c r="Q28" s="148"/>
      <c r="R28" s="148"/>
      <c r="S28" s="148"/>
      <c r="T28" s="148"/>
      <c r="U28" s="149"/>
    </row>
    <row r="29" spans="1:21" ht="19.5" thickBot="1" x14ac:dyDescent="0.3">
      <c r="A29" s="213" t="s">
        <v>95</v>
      </c>
      <c r="B29" s="213"/>
      <c r="C29" s="213"/>
      <c r="D29" s="213"/>
      <c r="E29" s="213"/>
      <c r="F29" s="213"/>
      <c r="G29" s="213"/>
      <c r="H29" s="213"/>
      <c r="I29" s="213"/>
      <c r="J29" s="74"/>
      <c r="K29" s="74"/>
      <c r="L29" s="74"/>
      <c r="M29" s="74"/>
      <c r="N29" s="74"/>
    </row>
    <row r="30" spans="1:21" x14ac:dyDescent="0.25">
      <c r="A30" s="76">
        <v>6</v>
      </c>
      <c r="B30" s="42" t="s">
        <v>82</v>
      </c>
      <c r="C30" s="227">
        <f>'Step 8'!B17/'Step 8'!B16</f>
        <v>0.72496837370566458</v>
      </c>
      <c r="D30" s="228"/>
      <c r="E30" s="229"/>
      <c r="F30" s="72"/>
      <c r="G30" s="214" t="s">
        <v>231</v>
      </c>
      <c r="H30" s="144"/>
      <c r="I30" s="144"/>
      <c r="J30" s="144"/>
      <c r="K30" s="144"/>
      <c r="L30" s="144"/>
      <c r="M30" s="144"/>
      <c r="N30" s="144"/>
      <c r="O30" s="144"/>
      <c r="P30" s="144"/>
      <c r="Q30" s="144"/>
      <c r="R30" s="144"/>
      <c r="S30" s="144"/>
      <c r="T30" s="144"/>
      <c r="U30" s="145"/>
    </row>
    <row r="31" spans="1:21" x14ac:dyDescent="0.25">
      <c r="C31" s="230"/>
      <c r="D31" s="231"/>
      <c r="E31" s="232"/>
      <c r="F31" s="72"/>
      <c r="G31" s="171"/>
      <c r="H31" s="146"/>
      <c r="I31" s="146"/>
      <c r="J31" s="146"/>
      <c r="K31" s="146"/>
      <c r="L31" s="146"/>
      <c r="M31" s="146"/>
      <c r="N31" s="146"/>
      <c r="O31" s="146"/>
      <c r="P31" s="146"/>
      <c r="Q31" s="146"/>
      <c r="R31" s="146"/>
      <c r="S31" s="146"/>
      <c r="T31" s="146"/>
      <c r="U31" s="147"/>
    </row>
    <row r="32" spans="1:21" ht="39" customHeight="1" thickBot="1" x14ac:dyDescent="0.3">
      <c r="C32" s="233"/>
      <c r="D32" s="234"/>
      <c r="E32" s="235"/>
      <c r="F32" s="72"/>
      <c r="G32" s="215"/>
      <c r="H32" s="148"/>
      <c r="I32" s="148"/>
      <c r="J32" s="148"/>
      <c r="K32" s="148"/>
      <c r="L32" s="148"/>
      <c r="M32" s="148"/>
      <c r="N32" s="148"/>
      <c r="O32" s="148"/>
      <c r="P32" s="148"/>
      <c r="Q32" s="148"/>
      <c r="R32" s="148"/>
      <c r="S32" s="148"/>
      <c r="T32" s="148"/>
      <c r="U32" s="149"/>
    </row>
    <row r="34" spans="1:21" x14ac:dyDescent="0.25">
      <c r="A34" s="73"/>
      <c r="B34" s="74"/>
      <c r="C34" s="74"/>
      <c r="D34" s="74"/>
      <c r="E34" s="74"/>
      <c r="F34" s="74"/>
      <c r="G34" s="74"/>
      <c r="H34" s="74"/>
      <c r="I34" s="74"/>
      <c r="J34" s="74"/>
      <c r="K34" s="74"/>
      <c r="L34" s="74"/>
      <c r="M34" s="74"/>
      <c r="N34" s="74"/>
    </row>
    <row r="35" spans="1:21" ht="15.75" thickBot="1" x14ac:dyDescent="0.3">
      <c r="A35" s="75"/>
      <c r="B35" s="43"/>
      <c r="C35" s="43"/>
      <c r="D35" s="43"/>
      <c r="E35" s="43"/>
      <c r="F35" s="43"/>
      <c r="G35" s="43"/>
      <c r="H35" s="43"/>
      <c r="I35" s="43"/>
      <c r="J35" s="43"/>
      <c r="K35" s="43"/>
      <c r="L35" s="43"/>
      <c r="M35" s="43"/>
      <c r="N35" s="43"/>
    </row>
    <row r="36" spans="1:21" x14ac:dyDescent="0.25">
      <c r="A36" s="76">
        <v>7</v>
      </c>
      <c r="B36" s="42" t="s">
        <v>83</v>
      </c>
      <c r="C36" s="227">
        <f>'Step 8'!B18/'Step 8'!B16</f>
        <v>0.2772103265707726</v>
      </c>
      <c r="D36" s="228"/>
      <c r="E36" s="229"/>
      <c r="F36" s="72"/>
      <c r="G36" s="214" t="s">
        <v>232</v>
      </c>
      <c r="H36" s="144"/>
      <c r="I36" s="144"/>
      <c r="J36" s="144"/>
      <c r="K36" s="144"/>
      <c r="L36" s="144"/>
      <c r="M36" s="144"/>
      <c r="N36" s="144"/>
      <c r="O36" s="144"/>
      <c r="P36" s="144"/>
      <c r="Q36" s="144"/>
      <c r="R36" s="144"/>
      <c r="S36" s="144"/>
      <c r="T36" s="144"/>
      <c r="U36" s="145"/>
    </row>
    <row r="37" spans="1:21" x14ac:dyDescent="0.25">
      <c r="C37" s="230"/>
      <c r="D37" s="231"/>
      <c r="E37" s="232"/>
      <c r="F37" s="72"/>
      <c r="G37" s="171"/>
      <c r="H37" s="146"/>
      <c r="I37" s="146"/>
      <c r="J37" s="146"/>
      <c r="K37" s="146"/>
      <c r="L37" s="146"/>
      <c r="M37" s="146"/>
      <c r="N37" s="146"/>
      <c r="O37" s="146"/>
      <c r="P37" s="146"/>
      <c r="Q37" s="146"/>
      <c r="R37" s="146"/>
      <c r="S37" s="146"/>
      <c r="T37" s="146"/>
      <c r="U37" s="147"/>
    </row>
    <row r="38" spans="1:21" ht="39.75" customHeight="1" thickBot="1" x14ac:dyDescent="0.3">
      <c r="C38" s="233"/>
      <c r="D38" s="234"/>
      <c r="E38" s="235"/>
      <c r="F38" s="72"/>
      <c r="G38" s="215"/>
      <c r="H38" s="148"/>
      <c r="I38" s="148"/>
      <c r="J38" s="148"/>
      <c r="K38" s="148"/>
      <c r="L38" s="148"/>
      <c r="M38" s="148"/>
      <c r="N38" s="148"/>
      <c r="O38" s="148"/>
      <c r="P38" s="148"/>
      <c r="Q38" s="148"/>
      <c r="R38" s="148"/>
      <c r="S38" s="148"/>
      <c r="T38" s="148"/>
      <c r="U38" s="149"/>
    </row>
    <row r="39" spans="1:21" x14ac:dyDescent="0.25">
      <c r="A39" s="73"/>
      <c r="B39" s="74"/>
      <c r="C39" s="74"/>
      <c r="D39" s="74"/>
      <c r="E39" s="74"/>
      <c r="F39" s="74"/>
      <c r="G39" s="74"/>
      <c r="H39" s="74"/>
      <c r="I39" s="74"/>
      <c r="J39" s="74"/>
      <c r="K39" s="74"/>
      <c r="L39" s="74"/>
      <c r="M39" s="74"/>
      <c r="N39" s="74"/>
    </row>
    <row r="40" spans="1:21" ht="15.75" thickBot="1" x14ac:dyDescent="0.3">
      <c r="A40" s="75"/>
      <c r="B40" s="43"/>
      <c r="C40" s="43"/>
      <c r="D40" s="43"/>
      <c r="E40" s="43"/>
      <c r="F40" s="43"/>
      <c r="G40" s="43"/>
      <c r="H40" s="43"/>
      <c r="I40" s="43"/>
      <c r="J40" s="43"/>
      <c r="K40" s="43"/>
      <c r="L40" s="43"/>
      <c r="M40" s="43"/>
      <c r="N40" s="43"/>
    </row>
    <row r="41" spans="1:21" x14ac:dyDescent="0.25">
      <c r="A41" s="76">
        <v>8</v>
      </c>
      <c r="B41" s="42" t="s">
        <v>96</v>
      </c>
      <c r="C41" s="227">
        <f>'Step 8'!B17/'Step 8'!B18</f>
        <v>2.6152285979886756</v>
      </c>
      <c r="D41" s="228"/>
      <c r="E41" s="229"/>
      <c r="F41" s="72"/>
      <c r="G41" s="214" t="s">
        <v>233</v>
      </c>
      <c r="H41" s="144"/>
      <c r="I41" s="144"/>
      <c r="J41" s="144"/>
      <c r="K41" s="144"/>
      <c r="L41" s="144"/>
      <c r="M41" s="144"/>
      <c r="N41" s="144"/>
      <c r="O41" s="144"/>
      <c r="P41" s="144"/>
      <c r="Q41" s="144"/>
      <c r="R41" s="144"/>
      <c r="S41" s="144"/>
      <c r="T41" s="144"/>
      <c r="U41" s="145"/>
    </row>
    <row r="42" spans="1:21" x14ac:dyDescent="0.25">
      <c r="C42" s="230"/>
      <c r="D42" s="231"/>
      <c r="E42" s="232"/>
      <c r="F42" s="72"/>
      <c r="G42" s="171"/>
      <c r="H42" s="146"/>
      <c r="I42" s="146"/>
      <c r="J42" s="146"/>
      <c r="K42" s="146"/>
      <c r="L42" s="146"/>
      <c r="M42" s="146"/>
      <c r="N42" s="146"/>
      <c r="O42" s="146"/>
      <c r="P42" s="146"/>
      <c r="Q42" s="146"/>
      <c r="R42" s="146"/>
      <c r="S42" s="146"/>
      <c r="T42" s="146"/>
      <c r="U42" s="147"/>
    </row>
    <row r="43" spans="1:21" ht="42.75" customHeight="1" thickBot="1" x14ac:dyDescent="0.3">
      <c r="C43" s="233"/>
      <c r="D43" s="234"/>
      <c r="E43" s="235"/>
      <c r="F43" s="72"/>
      <c r="G43" s="215"/>
      <c r="H43" s="148"/>
      <c r="I43" s="148"/>
      <c r="J43" s="148"/>
      <c r="K43" s="148"/>
      <c r="L43" s="148"/>
      <c r="M43" s="148"/>
      <c r="N43" s="148"/>
      <c r="O43" s="148"/>
      <c r="P43" s="148"/>
      <c r="Q43" s="148"/>
      <c r="R43" s="148"/>
      <c r="S43" s="148"/>
      <c r="T43" s="148"/>
      <c r="U43" s="149"/>
    </row>
    <row r="44" spans="1:21" x14ac:dyDescent="0.25">
      <c r="A44" s="73"/>
      <c r="B44" s="74"/>
      <c r="C44" s="74"/>
      <c r="D44" s="74"/>
      <c r="E44" s="74"/>
      <c r="F44" s="74"/>
      <c r="G44" s="74"/>
      <c r="H44" s="74"/>
      <c r="I44" s="74"/>
      <c r="J44" s="74"/>
      <c r="K44" s="74"/>
      <c r="L44" s="74"/>
      <c r="M44" s="74"/>
      <c r="N44" s="74"/>
    </row>
    <row r="45" spans="1:21" ht="15.75" thickBot="1" x14ac:dyDescent="0.3">
      <c r="A45" s="75"/>
      <c r="B45" s="43"/>
      <c r="C45" s="43"/>
      <c r="D45" s="43"/>
      <c r="E45" s="43"/>
      <c r="F45" s="43"/>
      <c r="G45" s="43"/>
      <c r="H45" s="43"/>
      <c r="I45" s="43"/>
      <c r="J45" s="43"/>
      <c r="K45" s="43"/>
      <c r="L45" s="43"/>
      <c r="M45" s="43"/>
      <c r="N45" s="43"/>
    </row>
    <row r="46" spans="1:21" x14ac:dyDescent="0.25">
      <c r="A46" s="76">
        <v>9</v>
      </c>
      <c r="B46" s="42" t="s">
        <v>84</v>
      </c>
      <c r="C46" s="227">
        <f>'Step 8'!B10/-'Step 8'!B9</f>
        <v>9.765199161425576</v>
      </c>
      <c r="D46" s="228"/>
      <c r="E46" s="229"/>
      <c r="F46" s="72"/>
      <c r="G46" s="214" t="s">
        <v>234</v>
      </c>
      <c r="H46" s="144"/>
      <c r="I46" s="144"/>
      <c r="J46" s="144"/>
      <c r="K46" s="144"/>
      <c r="L46" s="144"/>
      <c r="M46" s="144"/>
      <c r="N46" s="144"/>
      <c r="O46" s="144"/>
      <c r="P46" s="144"/>
      <c r="Q46" s="144"/>
      <c r="R46" s="144"/>
      <c r="S46" s="144"/>
      <c r="T46" s="144"/>
      <c r="U46" s="145"/>
    </row>
    <row r="47" spans="1:21" x14ac:dyDescent="0.25">
      <c r="C47" s="230"/>
      <c r="D47" s="231"/>
      <c r="E47" s="232"/>
      <c r="F47" s="72"/>
      <c r="G47" s="171"/>
      <c r="H47" s="146"/>
      <c r="I47" s="146"/>
      <c r="J47" s="146"/>
      <c r="K47" s="146"/>
      <c r="L47" s="146"/>
      <c r="M47" s="146"/>
      <c r="N47" s="146"/>
      <c r="O47" s="146"/>
      <c r="P47" s="146"/>
      <c r="Q47" s="146"/>
      <c r="R47" s="146"/>
      <c r="S47" s="146"/>
      <c r="T47" s="146"/>
      <c r="U47" s="147"/>
    </row>
    <row r="48" spans="1:21" ht="51" customHeight="1" thickBot="1" x14ac:dyDescent="0.3">
      <c r="C48" s="233"/>
      <c r="D48" s="234"/>
      <c r="E48" s="235"/>
      <c r="F48" s="72"/>
      <c r="G48" s="215"/>
      <c r="H48" s="148"/>
      <c r="I48" s="148"/>
      <c r="J48" s="148"/>
      <c r="K48" s="148"/>
      <c r="L48" s="148"/>
      <c r="M48" s="148"/>
      <c r="N48" s="148"/>
      <c r="O48" s="148"/>
      <c r="P48" s="148"/>
      <c r="Q48" s="148"/>
      <c r="R48" s="148"/>
      <c r="S48" s="148"/>
      <c r="T48" s="148"/>
      <c r="U48" s="149"/>
    </row>
    <row r="49" spans="1:21" ht="19.5" thickBot="1" x14ac:dyDescent="0.3">
      <c r="A49" s="213" t="s">
        <v>97</v>
      </c>
      <c r="B49" s="213"/>
      <c r="C49" s="213"/>
      <c r="D49" s="213"/>
      <c r="E49" s="213"/>
      <c r="F49" s="213"/>
      <c r="G49" s="213"/>
      <c r="H49" s="213"/>
      <c r="I49" s="213"/>
      <c r="J49" s="74"/>
      <c r="K49" s="74"/>
      <c r="L49" s="74"/>
      <c r="M49" s="74"/>
      <c r="N49" s="74"/>
    </row>
    <row r="50" spans="1:21" x14ac:dyDescent="0.25">
      <c r="A50" s="76">
        <v>10</v>
      </c>
      <c r="B50" s="42" t="s">
        <v>85</v>
      </c>
      <c r="C50" s="245">
        <f>'Step 8'!B11/'Step 8'!B7</f>
        <v>4.2538571243355375E-2</v>
      </c>
      <c r="D50" s="246"/>
      <c r="E50" s="247"/>
      <c r="F50" s="72"/>
      <c r="G50" s="214" t="s">
        <v>235</v>
      </c>
      <c r="H50" s="144"/>
      <c r="I50" s="144"/>
      <c r="J50" s="144"/>
      <c r="K50" s="144"/>
      <c r="L50" s="144"/>
      <c r="M50" s="144"/>
      <c r="N50" s="144"/>
      <c r="O50" s="144"/>
      <c r="P50" s="144"/>
      <c r="Q50" s="144"/>
      <c r="R50" s="144"/>
      <c r="S50" s="144"/>
      <c r="T50" s="144"/>
      <c r="U50" s="145"/>
    </row>
    <row r="51" spans="1:21" x14ac:dyDescent="0.25">
      <c r="C51" s="248"/>
      <c r="D51" s="249"/>
      <c r="E51" s="250"/>
      <c r="F51" s="72"/>
      <c r="G51" s="171"/>
      <c r="H51" s="146"/>
      <c r="I51" s="146"/>
      <c r="J51" s="146"/>
      <c r="K51" s="146"/>
      <c r="L51" s="146"/>
      <c r="M51" s="146"/>
      <c r="N51" s="146"/>
      <c r="O51" s="146"/>
      <c r="P51" s="146"/>
      <c r="Q51" s="146"/>
      <c r="R51" s="146"/>
      <c r="S51" s="146"/>
      <c r="T51" s="146"/>
      <c r="U51" s="147"/>
    </row>
    <row r="52" spans="1:21" ht="46.5" customHeight="1" thickBot="1" x14ac:dyDescent="0.3">
      <c r="C52" s="251"/>
      <c r="D52" s="252"/>
      <c r="E52" s="253"/>
      <c r="F52" s="72"/>
      <c r="G52" s="215"/>
      <c r="H52" s="148"/>
      <c r="I52" s="148"/>
      <c r="J52" s="148"/>
      <c r="K52" s="148"/>
      <c r="L52" s="148"/>
      <c r="M52" s="148"/>
      <c r="N52" s="148"/>
      <c r="O52" s="148"/>
      <c r="P52" s="148"/>
      <c r="Q52" s="148"/>
      <c r="R52" s="148"/>
      <c r="S52" s="148"/>
      <c r="T52" s="148"/>
      <c r="U52" s="149"/>
    </row>
    <row r="53" spans="1:21" x14ac:dyDescent="0.25">
      <c r="A53" s="73"/>
      <c r="B53" s="74"/>
      <c r="C53" s="74"/>
      <c r="D53" s="74"/>
      <c r="E53" s="74"/>
      <c r="F53" s="74"/>
      <c r="G53" s="74"/>
      <c r="H53" s="74"/>
      <c r="I53" s="74"/>
      <c r="J53" s="74"/>
      <c r="K53" s="74"/>
      <c r="L53" s="74"/>
      <c r="M53" s="74"/>
      <c r="N53" s="74"/>
    </row>
    <row r="54" spans="1:21" ht="15.75" thickBot="1" x14ac:dyDescent="0.3">
      <c r="A54" s="75"/>
      <c r="B54" s="43"/>
      <c r="C54" s="43"/>
      <c r="D54" s="43"/>
      <c r="E54" s="43"/>
      <c r="F54" s="43"/>
      <c r="G54" s="43"/>
      <c r="H54" s="43"/>
      <c r="I54" s="43"/>
      <c r="J54" s="43"/>
      <c r="K54" s="43"/>
      <c r="L54" s="43"/>
      <c r="M54" s="43"/>
      <c r="N54" s="43"/>
    </row>
    <row r="55" spans="1:21" x14ac:dyDescent="0.25">
      <c r="A55" s="76">
        <v>11</v>
      </c>
      <c r="B55" s="42" t="s">
        <v>98</v>
      </c>
      <c r="C55" s="245">
        <f>'Step 8'!B11/'Step 8'!B16</f>
        <v>7.686360867731809E-2</v>
      </c>
      <c r="D55" s="246"/>
      <c r="E55" s="247"/>
      <c r="F55" s="72"/>
      <c r="G55" s="214" t="s">
        <v>236</v>
      </c>
      <c r="H55" s="144"/>
      <c r="I55" s="144"/>
      <c r="J55" s="144"/>
      <c r="K55" s="144"/>
      <c r="L55" s="144"/>
      <c r="M55" s="144"/>
      <c r="N55" s="144"/>
      <c r="O55" s="144"/>
      <c r="P55" s="144"/>
      <c r="Q55" s="144"/>
      <c r="R55" s="144"/>
      <c r="S55" s="144"/>
      <c r="T55" s="144"/>
      <c r="U55" s="145"/>
    </row>
    <row r="56" spans="1:21" x14ac:dyDescent="0.25">
      <c r="C56" s="248"/>
      <c r="D56" s="249"/>
      <c r="E56" s="250"/>
      <c r="F56" s="72"/>
      <c r="G56" s="171"/>
      <c r="H56" s="146"/>
      <c r="I56" s="146"/>
      <c r="J56" s="146"/>
      <c r="K56" s="146"/>
      <c r="L56" s="146"/>
      <c r="M56" s="146"/>
      <c r="N56" s="146"/>
      <c r="O56" s="146"/>
      <c r="P56" s="146"/>
      <c r="Q56" s="146"/>
      <c r="R56" s="146"/>
      <c r="S56" s="146"/>
      <c r="T56" s="146"/>
      <c r="U56" s="147"/>
    </row>
    <row r="57" spans="1:21" ht="49.5" customHeight="1" thickBot="1" x14ac:dyDescent="0.3">
      <c r="C57" s="251"/>
      <c r="D57" s="252"/>
      <c r="E57" s="253"/>
      <c r="F57" s="72"/>
      <c r="G57" s="215"/>
      <c r="H57" s="148"/>
      <c r="I57" s="148"/>
      <c r="J57" s="148"/>
      <c r="K57" s="148"/>
      <c r="L57" s="148"/>
      <c r="M57" s="148"/>
      <c r="N57" s="148"/>
      <c r="O57" s="148"/>
      <c r="P57" s="148"/>
      <c r="Q57" s="148"/>
      <c r="R57" s="148"/>
      <c r="S57" s="148"/>
      <c r="T57" s="148"/>
      <c r="U57" s="149"/>
    </row>
    <row r="58" spans="1:21" ht="19.5" thickBot="1" x14ac:dyDescent="0.3">
      <c r="A58" s="213" t="s">
        <v>99</v>
      </c>
      <c r="B58" s="213"/>
      <c r="C58" s="213"/>
      <c r="D58" s="213"/>
      <c r="E58" s="213"/>
      <c r="F58" s="213"/>
      <c r="G58" s="213"/>
      <c r="H58" s="213"/>
      <c r="I58" s="213"/>
      <c r="J58" s="74"/>
      <c r="K58" s="74"/>
      <c r="L58" s="74"/>
      <c r="M58" s="74"/>
      <c r="N58" s="74"/>
    </row>
    <row r="59" spans="1:21" x14ac:dyDescent="0.25">
      <c r="A59" s="76">
        <v>12</v>
      </c>
      <c r="B59" s="42" t="s">
        <v>86</v>
      </c>
      <c r="C59" s="227">
        <f>'Step 8'!B22/'Step 8'!B21</f>
        <v>24.395638629283489</v>
      </c>
      <c r="D59" s="228"/>
      <c r="E59" s="229"/>
      <c r="F59" s="72"/>
      <c r="G59" s="214" t="s">
        <v>237</v>
      </c>
      <c r="H59" s="144"/>
      <c r="I59" s="144"/>
      <c r="J59" s="144"/>
      <c r="K59" s="144"/>
      <c r="L59" s="144"/>
      <c r="M59" s="144"/>
      <c r="N59" s="144"/>
      <c r="O59" s="144"/>
      <c r="P59" s="144"/>
      <c r="Q59" s="144"/>
      <c r="R59" s="144"/>
      <c r="S59" s="144"/>
      <c r="T59" s="144"/>
      <c r="U59" s="145"/>
    </row>
    <row r="60" spans="1:21" x14ac:dyDescent="0.25">
      <c r="C60" s="230"/>
      <c r="D60" s="231"/>
      <c r="E60" s="232"/>
      <c r="F60" s="72"/>
      <c r="G60" s="171"/>
      <c r="H60" s="146"/>
      <c r="I60" s="146"/>
      <c r="J60" s="146"/>
      <c r="K60" s="146"/>
      <c r="L60" s="146"/>
      <c r="M60" s="146"/>
      <c r="N60" s="146"/>
      <c r="O60" s="146"/>
      <c r="P60" s="146"/>
      <c r="Q60" s="146"/>
      <c r="R60" s="146"/>
      <c r="S60" s="146"/>
      <c r="T60" s="146"/>
      <c r="U60" s="147"/>
    </row>
    <row r="61" spans="1:21" ht="42" customHeight="1" thickBot="1" x14ac:dyDescent="0.3">
      <c r="C61" s="233"/>
      <c r="D61" s="234"/>
      <c r="E61" s="235"/>
      <c r="F61" s="72"/>
      <c r="G61" s="215"/>
      <c r="H61" s="148"/>
      <c r="I61" s="148"/>
      <c r="J61" s="148"/>
      <c r="K61" s="148"/>
      <c r="L61" s="148"/>
      <c r="M61" s="148"/>
      <c r="N61" s="148"/>
      <c r="O61" s="148"/>
      <c r="P61" s="148"/>
      <c r="Q61" s="148"/>
      <c r="R61" s="148"/>
      <c r="S61" s="148"/>
      <c r="T61" s="148"/>
      <c r="U61" s="149"/>
    </row>
    <row r="63" spans="1:21" x14ac:dyDescent="0.25">
      <c r="A63" s="73"/>
      <c r="B63" s="74"/>
      <c r="C63" s="74"/>
      <c r="D63" s="74"/>
      <c r="E63" s="74"/>
      <c r="F63" s="74"/>
      <c r="G63" s="74"/>
      <c r="H63" s="74"/>
      <c r="I63" s="74"/>
      <c r="J63" s="74"/>
      <c r="K63" s="74"/>
      <c r="L63" s="74"/>
      <c r="M63" s="74"/>
      <c r="N63" s="74"/>
    </row>
    <row r="64" spans="1:21" ht="15.75" thickBot="1" x14ac:dyDescent="0.3">
      <c r="A64" s="75"/>
      <c r="B64" s="43"/>
      <c r="C64" s="43"/>
      <c r="D64" s="43"/>
      <c r="E64" s="43"/>
      <c r="F64" s="43"/>
      <c r="G64" s="43"/>
      <c r="H64" s="43"/>
      <c r="I64" s="43"/>
      <c r="J64" s="43"/>
      <c r="K64" s="43"/>
      <c r="L64" s="43"/>
      <c r="M64" s="43"/>
      <c r="N64" s="43"/>
    </row>
    <row r="65" spans="1:21" x14ac:dyDescent="0.25">
      <c r="A65" s="76">
        <v>13</v>
      </c>
      <c r="B65" s="42" t="s">
        <v>87</v>
      </c>
      <c r="C65" s="236">
        <f>'Step 8'!B23/'Step 8'!B22</f>
        <v>1.7366875239433022E-2</v>
      </c>
      <c r="D65" s="237"/>
      <c r="E65" s="238"/>
      <c r="F65" s="72"/>
      <c r="G65" s="214" t="s">
        <v>238</v>
      </c>
      <c r="H65" s="144"/>
      <c r="I65" s="144"/>
      <c r="J65" s="144"/>
      <c r="K65" s="144"/>
      <c r="L65" s="144"/>
      <c r="M65" s="144"/>
      <c r="N65" s="144"/>
      <c r="O65" s="144"/>
      <c r="P65" s="144"/>
      <c r="Q65" s="144"/>
      <c r="R65" s="144"/>
      <c r="S65" s="144"/>
      <c r="T65" s="144"/>
      <c r="U65" s="145"/>
    </row>
    <row r="66" spans="1:21" x14ac:dyDescent="0.25">
      <c r="C66" s="239"/>
      <c r="D66" s="240"/>
      <c r="E66" s="241"/>
      <c r="F66" s="72"/>
      <c r="G66" s="171"/>
      <c r="H66" s="146"/>
      <c r="I66" s="146"/>
      <c r="J66" s="146"/>
      <c r="K66" s="146"/>
      <c r="L66" s="146"/>
      <c r="M66" s="146"/>
      <c r="N66" s="146"/>
      <c r="O66" s="146"/>
      <c r="P66" s="146"/>
      <c r="Q66" s="146"/>
      <c r="R66" s="146"/>
      <c r="S66" s="146"/>
      <c r="T66" s="146"/>
      <c r="U66" s="147"/>
    </row>
    <row r="67" spans="1:21" ht="30" customHeight="1" thickBot="1" x14ac:dyDescent="0.3">
      <c r="C67" s="242"/>
      <c r="D67" s="243"/>
      <c r="E67" s="244"/>
      <c r="F67" s="72"/>
      <c r="G67" s="215"/>
      <c r="H67" s="148"/>
      <c r="I67" s="148"/>
      <c r="J67" s="148"/>
      <c r="K67" s="148"/>
      <c r="L67" s="148"/>
      <c r="M67" s="148"/>
      <c r="N67" s="148"/>
      <c r="O67" s="148"/>
      <c r="P67" s="148"/>
      <c r="Q67" s="148"/>
      <c r="R67" s="148"/>
      <c r="S67" s="148"/>
      <c r="T67" s="148"/>
      <c r="U67" s="149"/>
    </row>
  </sheetData>
  <mergeCells count="33">
    <mergeCell ref="A2:I2"/>
    <mergeCell ref="C16:E18"/>
    <mergeCell ref="C21:E23"/>
    <mergeCell ref="C6:E8"/>
    <mergeCell ref="C11:E13"/>
    <mergeCell ref="G21:U23"/>
    <mergeCell ref="C5:E5"/>
    <mergeCell ref="G5:N5"/>
    <mergeCell ref="G6:U8"/>
    <mergeCell ref="G11:U13"/>
    <mergeCell ref="G16:U18"/>
    <mergeCell ref="B3:T4"/>
    <mergeCell ref="C36:E38"/>
    <mergeCell ref="C41:E43"/>
    <mergeCell ref="C26:E28"/>
    <mergeCell ref="A29:I29"/>
    <mergeCell ref="C30:E32"/>
    <mergeCell ref="G26:U28"/>
    <mergeCell ref="G30:U32"/>
    <mergeCell ref="G36:U38"/>
    <mergeCell ref="G41:U43"/>
    <mergeCell ref="C46:E48"/>
    <mergeCell ref="A49:I49"/>
    <mergeCell ref="C50:E52"/>
    <mergeCell ref="G46:U48"/>
    <mergeCell ref="G50:U52"/>
    <mergeCell ref="C65:E67"/>
    <mergeCell ref="C55:E57"/>
    <mergeCell ref="A58:I58"/>
    <mergeCell ref="C59:E61"/>
    <mergeCell ref="G55:U57"/>
    <mergeCell ref="G59:U61"/>
    <mergeCell ref="G65:U67"/>
  </mergeCells>
  <pageMargins left="0.7" right="0.7" top="0.75" bottom="0.75" header="0.3" footer="0.3"/>
  <pageSetup orientation="portrait" horizontalDpi="4294967294"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2"/>
  <sheetViews>
    <sheetView topLeftCell="A11" workbookViewId="0">
      <selection activeCell="B24" sqref="B24:N42"/>
    </sheetView>
  </sheetViews>
  <sheetFormatPr defaultColWidth="9.140625" defaultRowHeight="15" x14ac:dyDescent="0.25"/>
  <cols>
    <col min="1" max="1" width="13" style="57" customWidth="1"/>
    <col min="2" max="16384" width="9.140625" style="57"/>
  </cols>
  <sheetData>
    <row r="1" spans="1:16" s="61" customFormat="1" ht="21" x14ac:dyDescent="0.35">
      <c r="A1" s="90" t="s">
        <v>112</v>
      </c>
      <c r="B1" s="90"/>
      <c r="C1" s="90"/>
      <c r="D1" s="90"/>
      <c r="E1" s="90"/>
      <c r="F1" s="90"/>
      <c r="G1" s="90"/>
      <c r="H1" s="90"/>
      <c r="I1" s="90"/>
      <c r="J1" s="90"/>
      <c r="K1" s="39"/>
      <c r="L1" s="39"/>
      <c r="M1" s="39"/>
      <c r="N1" s="39"/>
      <c r="O1" s="39"/>
      <c r="P1" s="39"/>
    </row>
    <row r="2" spans="1:16" x14ac:dyDescent="0.25">
      <c r="A2" s="57" t="s">
        <v>100</v>
      </c>
      <c r="B2" s="204" t="s">
        <v>239</v>
      </c>
      <c r="C2" s="205"/>
      <c r="D2" s="205"/>
      <c r="E2" s="205"/>
      <c r="F2" s="205"/>
      <c r="G2" s="205"/>
      <c r="H2" s="205"/>
      <c r="I2" s="205"/>
      <c r="J2" s="205"/>
      <c r="K2" s="205"/>
      <c r="L2" s="205"/>
      <c r="M2" s="205"/>
      <c r="N2" s="206"/>
    </row>
    <row r="3" spans="1:16" ht="15" customHeight="1" x14ac:dyDescent="0.25">
      <c r="B3" s="202"/>
      <c r="C3" s="175"/>
      <c r="D3" s="175"/>
      <c r="E3" s="175"/>
      <c r="F3" s="175"/>
      <c r="G3" s="175"/>
      <c r="H3" s="175"/>
      <c r="I3" s="175"/>
      <c r="J3" s="175"/>
      <c r="K3" s="175"/>
      <c r="L3" s="175"/>
      <c r="M3" s="175"/>
      <c r="N3" s="207"/>
    </row>
    <row r="4" spans="1:16" x14ac:dyDescent="0.25">
      <c r="B4" s="202"/>
      <c r="C4" s="175"/>
      <c r="D4" s="175"/>
      <c r="E4" s="175"/>
      <c r="F4" s="175"/>
      <c r="G4" s="175"/>
      <c r="H4" s="175"/>
      <c r="I4" s="175"/>
      <c r="J4" s="175"/>
      <c r="K4" s="175"/>
      <c r="L4" s="175"/>
      <c r="M4" s="175"/>
      <c r="N4" s="207"/>
    </row>
    <row r="5" spans="1:16" x14ac:dyDescent="0.25">
      <c r="B5" s="202"/>
      <c r="C5" s="175"/>
      <c r="D5" s="175"/>
      <c r="E5" s="175"/>
      <c r="F5" s="175"/>
      <c r="G5" s="175"/>
      <c r="H5" s="175"/>
      <c r="I5" s="175"/>
      <c r="J5" s="175"/>
      <c r="K5" s="175"/>
      <c r="L5" s="175"/>
      <c r="M5" s="175"/>
      <c r="N5" s="207"/>
    </row>
    <row r="6" spans="1:16" x14ac:dyDescent="0.25">
      <c r="B6" s="202"/>
      <c r="C6" s="175"/>
      <c r="D6" s="175"/>
      <c r="E6" s="175"/>
      <c r="F6" s="175"/>
      <c r="G6" s="175"/>
      <c r="H6" s="175"/>
      <c r="I6" s="175"/>
      <c r="J6" s="175"/>
      <c r="K6" s="175"/>
      <c r="L6" s="175"/>
      <c r="M6" s="175"/>
      <c r="N6" s="207"/>
    </row>
    <row r="7" spans="1:16" x14ac:dyDescent="0.25">
      <c r="B7" s="202"/>
      <c r="C7" s="175"/>
      <c r="D7" s="175"/>
      <c r="E7" s="175"/>
      <c r="F7" s="175"/>
      <c r="G7" s="175"/>
      <c r="H7" s="175"/>
      <c r="I7" s="175"/>
      <c r="J7" s="175"/>
      <c r="K7" s="175"/>
      <c r="L7" s="175"/>
      <c r="M7" s="175"/>
      <c r="N7" s="207"/>
    </row>
    <row r="8" spans="1:16" x14ac:dyDescent="0.25">
      <c r="B8" s="202"/>
      <c r="C8" s="175"/>
      <c r="D8" s="175"/>
      <c r="E8" s="175"/>
      <c r="F8" s="175"/>
      <c r="G8" s="175"/>
      <c r="H8" s="175"/>
      <c r="I8" s="175"/>
      <c r="J8" s="175"/>
      <c r="K8" s="175"/>
      <c r="L8" s="175"/>
      <c r="M8" s="175"/>
      <c r="N8" s="207"/>
    </row>
    <row r="9" spans="1:16" x14ac:dyDescent="0.25">
      <c r="B9" s="202"/>
      <c r="C9" s="175"/>
      <c r="D9" s="175"/>
      <c r="E9" s="175"/>
      <c r="F9" s="175"/>
      <c r="G9" s="175"/>
      <c r="H9" s="175"/>
      <c r="I9" s="175"/>
      <c r="J9" s="175"/>
      <c r="K9" s="175"/>
      <c r="L9" s="175"/>
      <c r="M9" s="175"/>
      <c r="N9" s="207"/>
    </row>
    <row r="10" spans="1:16" x14ac:dyDescent="0.25">
      <c r="B10" s="202"/>
      <c r="C10" s="175"/>
      <c r="D10" s="175"/>
      <c r="E10" s="175"/>
      <c r="F10" s="175"/>
      <c r="G10" s="175"/>
      <c r="H10" s="175"/>
      <c r="I10" s="175"/>
      <c r="J10" s="175"/>
      <c r="K10" s="175"/>
      <c r="L10" s="175"/>
      <c r="M10" s="175"/>
      <c r="N10" s="207"/>
    </row>
    <row r="11" spans="1:16" x14ac:dyDescent="0.25">
      <c r="B11" s="202"/>
      <c r="C11" s="175"/>
      <c r="D11" s="175"/>
      <c r="E11" s="175"/>
      <c r="F11" s="175"/>
      <c r="G11" s="175"/>
      <c r="H11" s="175"/>
      <c r="I11" s="175"/>
      <c r="J11" s="175"/>
      <c r="K11" s="175"/>
      <c r="L11" s="175"/>
      <c r="M11" s="175"/>
      <c r="N11" s="207"/>
    </row>
    <row r="12" spans="1:16" x14ac:dyDescent="0.25">
      <c r="B12" s="202"/>
      <c r="C12" s="175"/>
      <c r="D12" s="175"/>
      <c r="E12" s="175"/>
      <c r="F12" s="175"/>
      <c r="G12" s="175"/>
      <c r="H12" s="175"/>
      <c r="I12" s="175"/>
      <c r="J12" s="175"/>
      <c r="K12" s="175"/>
      <c r="L12" s="175"/>
      <c r="M12" s="175"/>
      <c r="N12" s="207"/>
    </row>
    <row r="13" spans="1:16" x14ac:dyDescent="0.25">
      <c r="B13" s="202"/>
      <c r="C13" s="175"/>
      <c r="D13" s="175"/>
      <c r="E13" s="175"/>
      <c r="F13" s="175"/>
      <c r="G13" s="175"/>
      <c r="H13" s="175"/>
      <c r="I13" s="175"/>
      <c r="J13" s="175"/>
      <c r="K13" s="175"/>
      <c r="L13" s="175"/>
      <c r="M13" s="175"/>
      <c r="N13" s="207"/>
    </row>
    <row r="14" spans="1:16" x14ac:dyDescent="0.25">
      <c r="B14" s="202"/>
      <c r="C14" s="175"/>
      <c r="D14" s="175"/>
      <c r="E14" s="175"/>
      <c r="F14" s="175"/>
      <c r="G14" s="175"/>
      <c r="H14" s="175"/>
      <c r="I14" s="175"/>
      <c r="J14" s="175"/>
      <c r="K14" s="175"/>
      <c r="L14" s="175"/>
      <c r="M14" s="175"/>
      <c r="N14" s="207"/>
    </row>
    <row r="15" spans="1:16" x14ac:dyDescent="0.25">
      <c r="B15" s="202"/>
      <c r="C15" s="175"/>
      <c r="D15" s="175"/>
      <c r="E15" s="175"/>
      <c r="F15" s="175"/>
      <c r="G15" s="175"/>
      <c r="H15" s="175"/>
      <c r="I15" s="175"/>
      <c r="J15" s="175"/>
      <c r="K15" s="175"/>
      <c r="L15" s="175"/>
      <c r="M15" s="175"/>
      <c r="N15" s="207"/>
    </row>
    <row r="16" spans="1:16" x14ac:dyDescent="0.25">
      <c r="B16" s="202"/>
      <c r="C16" s="175"/>
      <c r="D16" s="175"/>
      <c r="E16" s="175"/>
      <c r="F16" s="175"/>
      <c r="G16" s="175"/>
      <c r="H16" s="175"/>
      <c r="I16" s="175"/>
      <c r="J16" s="175"/>
      <c r="K16" s="175"/>
      <c r="L16" s="175"/>
      <c r="M16" s="175"/>
      <c r="N16" s="207"/>
    </row>
    <row r="17" spans="1:14" x14ac:dyDescent="0.25">
      <c r="B17" s="202"/>
      <c r="C17" s="175"/>
      <c r="D17" s="175"/>
      <c r="E17" s="175"/>
      <c r="F17" s="175"/>
      <c r="G17" s="175"/>
      <c r="H17" s="175"/>
      <c r="I17" s="175"/>
      <c r="J17" s="175"/>
      <c r="K17" s="175"/>
      <c r="L17" s="175"/>
      <c r="M17" s="175"/>
      <c r="N17" s="207"/>
    </row>
    <row r="18" spans="1:14" x14ac:dyDescent="0.25">
      <c r="B18" s="202"/>
      <c r="C18" s="175"/>
      <c r="D18" s="175"/>
      <c r="E18" s="175"/>
      <c r="F18" s="175"/>
      <c r="G18" s="175"/>
      <c r="H18" s="175"/>
      <c r="I18" s="175"/>
      <c r="J18" s="175"/>
      <c r="K18" s="175"/>
      <c r="L18" s="175"/>
      <c r="M18" s="175"/>
      <c r="N18" s="207"/>
    </row>
    <row r="19" spans="1:14" x14ac:dyDescent="0.25">
      <c r="B19" s="202"/>
      <c r="C19" s="175"/>
      <c r="D19" s="175"/>
      <c r="E19" s="175"/>
      <c r="F19" s="175"/>
      <c r="G19" s="175"/>
      <c r="H19" s="175"/>
      <c r="I19" s="175"/>
      <c r="J19" s="175"/>
      <c r="K19" s="175"/>
      <c r="L19" s="175"/>
      <c r="M19" s="175"/>
      <c r="N19" s="207"/>
    </row>
    <row r="20" spans="1:14" x14ac:dyDescent="0.25">
      <c r="B20" s="208"/>
      <c r="C20" s="209"/>
      <c r="D20" s="209"/>
      <c r="E20" s="209"/>
      <c r="F20" s="209"/>
      <c r="G20" s="209"/>
      <c r="H20" s="209"/>
      <c r="I20" s="209"/>
      <c r="J20" s="209"/>
      <c r="K20" s="209"/>
      <c r="L20" s="209"/>
      <c r="M20" s="209"/>
      <c r="N20" s="210"/>
    </row>
    <row r="21" spans="1:14" x14ac:dyDescent="0.25">
      <c r="B21" s="56"/>
      <c r="C21" s="56"/>
      <c r="D21" s="56"/>
      <c r="E21" s="56"/>
      <c r="F21" s="56"/>
      <c r="G21" s="56"/>
      <c r="H21" s="56"/>
      <c r="I21" s="56"/>
      <c r="J21" s="56"/>
      <c r="K21" s="56"/>
      <c r="L21" s="56"/>
      <c r="M21" s="56"/>
      <c r="N21" s="56"/>
    </row>
    <row r="24" spans="1:14" x14ac:dyDescent="0.25">
      <c r="A24" s="57" t="s">
        <v>101</v>
      </c>
      <c r="B24" s="204" t="s">
        <v>240</v>
      </c>
      <c r="C24" s="205"/>
      <c r="D24" s="205"/>
      <c r="E24" s="205"/>
      <c r="F24" s="205"/>
      <c r="G24" s="205"/>
      <c r="H24" s="205"/>
      <c r="I24" s="205"/>
      <c r="J24" s="205"/>
      <c r="K24" s="205"/>
      <c r="L24" s="205"/>
      <c r="M24" s="205"/>
      <c r="N24" s="206"/>
    </row>
    <row r="25" spans="1:14" x14ac:dyDescent="0.25">
      <c r="B25" s="202"/>
      <c r="C25" s="175"/>
      <c r="D25" s="175"/>
      <c r="E25" s="175"/>
      <c r="F25" s="175"/>
      <c r="G25" s="175"/>
      <c r="H25" s="175"/>
      <c r="I25" s="175"/>
      <c r="J25" s="175"/>
      <c r="K25" s="175"/>
      <c r="L25" s="175"/>
      <c r="M25" s="175"/>
      <c r="N25" s="207"/>
    </row>
    <row r="26" spans="1:14" x14ac:dyDescent="0.25">
      <c r="B26" s="202"/>
      <c r="C26" s="175"/>
      <c r="D26" s="175"/>
      <c r="E26" s="175"/>
      <c r="F26" s="175"/>
      <c r="G26" s="175"/>
      <c r="H26" s="175"/>
      <c r="I26" s="175"/>
      <c r="J26" s="175"/>
      <c r="K26" s="175"/>
      <c r="L26" s="175"/>
      <c r="M26" s="175"/>
      <c r="N26" s="207"/>
    </row>
    <row r="27" spans="1:14" x14ac:dyDescent="0.25">
      <c r="B27" s="202"/>
      <c r="C27" s="175"/>
      <c r="D27" s="175"/>
      <c r="E27" s="175"/>
      <c r="F27" s="175"/>
      <c r="G27" s="175"/>
      <c r="H27" s="175"/>
      <c r="I27" s="175"/>
      <c r="J27" s="175"/>
      <c r="K27" s="175"/>
      <c r="L27" s="175"/>
      <c r="M27" s="175"/>
      <c r="N27" s="207"/>
    </row>
    <row r="28" spans="1:14" x14ac:dyDescent="0.25">
      <c r="B28" s="202"/>
      <c r="C28" s="175"/>
      <c r="D28" s="175"/>
      <c r="E28" s="175"/>
      <c r="F28" s="175"/>
      <c r="G28" s="175"/>
      <c r="H28" s="175"/>
      <c r="I28" s="175"/>
      <c r="J28" s="175"/>
      <c r="K28" s="175"/>
      <c r="L28" s="175"/>
      <c r="M28" s="175"/>
      <c r="N28" s="207"/>
    </row>
    <row r="29" spans="1:14" x14ac:dyDescent="0.25">
      <c r="B29" s="202"/>
      <c r="C29" s="175"/>
      <c r="D29" s="175"/>
      <c r="E29" s="175"/>
      <c r="F29" s="175"/>
      <c r="G29" s="175"/>
      <c r="H29" s="175"/>
      <c r="I29" s="175"/>
      <c r="J29" s="175"/>
      <c r="K29" s="175"/>
      <c r="L29" s="175"/>
      <c r="M29" s="175"/>
      <c r="N29" s="207"/>
    </row>
    <row r="30" spans="1:14" x14ac:dyDescent="0.25">
      <c r="B30" s="202"/>
      <c r="C30" s="175"/>
      <c r="D30" s="175"/>
      <c r="E30" s="175"/>
      <c r="F30" s="175"/>
      <c r="G30" s="175"/>
      <c r="H30" s="175"/>
      <c r="I30" s="175"/>
      <c r="J30" s="175"/>
      <c r="K30" s="175"/>
      <c r="L30" s="175"/>
      <c r="M30" s="175"/>
      <c r="N30" s="207"/>
    </row>
    <row r="31" spans="1:14" x14ac:dyDescent="0.25">
      <c r="B31" s="202"/>
      <c r="C31" s="175"/>
      <c r="D31" s="175"/>
      <c r="E31" s="175"/>
      <c r="F31" s="175"/>
      <c r="G31" s="175"/>
      <c r="H31" s="175"/>
      <c r="I31" s="175"/>
      <c r="J31" s="175"/>
      <c r="K31" s="175"/>
      <c r="L31" s="175"/>
      <c r="M31" s="175"/>
      <c r="N31" s="207"/>
    </row>
    <row r="32" spans="1:14" x14ac:dyDescent="0.25">
      <c r="B32" s="202"/>
      <c r="C32" s="175"/>
      <c r="D32" s="175"/>
      <c r="E32" s="175"/>
      <c r="F32" s="175"/>
      <c r="G32" s="175"/>
      <c r="H32" s="175"/>
      <c r="I32" s="175"/>
      <c r="J32" s="175"/>
      <c r="K32" s="175"/>
      <c r="L32" s="175"/>
      <c r="M32" s="175"/>
      <c r="N32" s="207"/>
    </row>
    <row r="33" spans="2:14" x14ac:dyDescent="0.25">
      <c r="B33" s="202"/>
      <c r="C33" s="175"/>
      <c r="D33" s="175"/>
      <c r="E33" s="175"/>
      <c r="F33" s="175"/>
      <c r="G33" s="175"/>
      <c r="H33" s="175"/>
      <c r="I33" s="175"/>
      <c r="J33" s="175"/>
      <c r="K33" s="175"/>
      <c r="L33" s="175"/>
      <c r="M33" s="175"/>
      <c r="N33" s="207"/>
    </row>
    <row r="34" spans="2:14" x14ac:dyDescent="0.25">
      <c r="B34" s="202"/>
      <c r="C34" s="175"/>
      <c r="D34" s="175"/>
      <c r="E34" s="175"/>
      <c r="F34" s="175"/>
      <c r="G34" s="175"/>
      <c r="H34" s="175"/>
      <c r="I34" s="175"/>
      <c r="J34" s="175"/>
      <c r="K34" s="175"/>
      <c r="L34" s="175"/>
      <c r="M34" s="175"/>
      <c r="N34" s="207"/>
    </row>
    <row r="35" spans="2:14" x14ac:dyDescent="0.25">
      <c r="B35" s="202"/>
      <c r="C35" s="175"/>
      <c r="D35" s="175"/>
      <c r="E35" s="175"/>
      <c r="F35" s="175"/>
      <c r="G35" s="175"/>
      <c r="H35" s="175"/>
      <c r="I35" s="175"/>
      <c r="J35" s="175"/>
      <c r="K35" s="175"/>
      <c r="L35" s="175"/>
      <c r="M35" s="175"/>
      <c r="N35" s="207"/>
    </row>
    <row r="36" spans="2:14" x14ac:dyDescent="0.25">
      <c r="B36" s="202"/>
      <c r="C36" s="175"/>
      <c r="D36" s="175"/>
      <c r="E36" s="175"/>
      <c r="F36" s="175"/>
      <c r="G36" s="175"/>
      <c r="H36" s="175"/>
      <c r="I36" s="175"/>
      <c r="J36" s="175"/>
      <c r="K36" s="175"/>
      <c r="L36" s="175"/>
      <c r="M36" s="175"/>
      <c r="N36" s="207"/>
    </row>
    <row r="37" spans="2:14" x14ac:dyDescent="0.25">
      <c r="B37" s="202"/>
      <c r="C37" s="175"/>
      <c r="D37" s="175"/>
      <c r="E37" s="175"/>
      <c r="F37" s="175"/>
      <c r="G37" s="175"/>
      <c r="H37" s="175"/>
      <c r="I37" s="175"/>
      <c r="J37" s="175"/>
      <c r="K37" s="175"/>
      <c r="L37" s="175"/>
      <c r="M37" s="175"/>
      <c r="N37" s="207"/>
    </row>
    <row r="38" spans="2:14" x14ac:dyDescent="0.25">
      <c r="B38" s="202"/>
      <c r="C38" s="175"/>
      <c r="D38" s="175"/>
      <c r="E38" s="175"/>
      <c r="F38" s="175"/>
      <c r="G38" s="175"/>
      <c r="H38" s="175"/>
      <c r="I38" s="175"/>
      <c r="J38" s="175"/>
      <c r="K38" s="175"/>
      <c r="L38" s="175"/>
      <c r="M38" s="175"/>
      <c r="N38" s="207"/>
    </row>
    <row r="39" spans="2:14" x14ac:dyDescent="0.25">
      <c r="B39" s="202"/>
      <c r="C39" s="175"/>
      <c r="D39" s="175"/>
      <c r="E39" s="175"/>
      <c r="F39" s="175"/>
      <c r="G39" s="175"/>
      <c r="H39" s="175"/>
      <c r="I39" s="175"/>
      <c r="J39" s="175"/>
      <c r="K39" s="175"/>
      <c r="L39" s="175"/>
      <c r="M39" s="175"/>
      <c r="N39" s="207"/>
    </row>
    <row r="40" spans="2:14" x14ac:dyDescent="0.25">
      <c r="B40" s="202"/>
      <c r="C40" s="175"/>
      <c r="D40" s="175"/>
      <c r="E40" s="175"/>
      <c r="F40" s="175"/>
      <c r="G40" s="175"/>
      <c r="H40" s="175"/>
      <c r="I40" s="175"/>
      <c r="J40" s="175"/>
      <c r="K40" s="175"/>
      <c r="L40" s="175"/>
      <c r="M40" s="175"/>
      <c r="N40" s="207"/>
    </row>
    <row r="41" spans="2:14" x14ac:dyDescent="0.25">
      <c r="B41" s="202"/>
      <c r="C41" s="175"/>
      <c r="D41" s="175"/>
      <c r="E41" s="175"/>
      <c r="F41" s="175"/>
      <c r="G41" s="175"/>
      <c r="H41" s="175"/>
      <c r="I41" s="175"/>
      <c r="J41" s="175"/>
      <c r="K41" s="175"/>
      <c r="L41" s="175"/>
      <c r="M41" s="175"/>
      <c r="N41" s="207"/>
    </row>
    <row r="42" spans="2:14" x14ac:dyDescent="0.25">
      <c r="B42" s="208"/>
      <c r="C42" s="209"/>
      <c r="D42" s="209"/>
      <c r="E42" s="209"/>
      <c r="F42" s="209"/>
      <c r="G42" s="209"/>
      <c r="H42" s="209"/>
      <c r="I42" s="209"/>
      <c r="J42" s="209"/>
      <c r="K42" s="209"/>
      <c r="L42" s="209"/>
      <c r="M42" s="209"/>
      <c r="N42" s="210"/>
    </row>
  </sheetData>
  <mergeCells count="2">
    <mergeCell ref="B2:N20"/>
    <mergeCell ref="B24:N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Excel Instructions</vt:lpstr>
      <vt:lpstr>Step 1</vt:lpstr>
      <vt:lpstr>Step 2</vt:lpstr>
      <vt:lpstr>Step 3</vt:lpstr>
      <vt:lpstr>Step 4</vt:lpstr>
      <vt:lpstr>Step 5</vt:lpstr>
      <vt:lpstr>Step 6</vt:lpstr>
      <vt:lpstr>Step 7</vt:lpstr>
      <vt:lpstr>Step 8</vt:lpstr>
      <vt:lpstr>Step 9</vt:lpstr>
      <vt:lpstr>Step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Lockard</dc:creator>
  <cp:lastModifiedBy>Dagra</cp:lastModifiedBy>
  <cp:lastPrinted>2019-09-21T19:47:47Z</cp:lastPrinted>
  <dcterms:created xsi:type="dcterms:W3CDTF">2018-08-15T13:48:37Z</dcterms:created>
  <dcterms:modified xsi:type="dcterms:W3CDTF">2020-11-05T05:17:10Z</dcterms:modified>
</cp:coreProperties>
</file>